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RIAAcurve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<sst xmlns="http://schemas.openxmlformats.org/spreadsheetml/2006/main" count="31" uniqueCount="25">
  <si>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T1</t>
  </si>
  <si>
    <t>T2</t>
  </si>
  <si>
    <t>T3</t>
  </si>
  <si>
    <t>Asymptoot V. 6dB/octaaf</t>
  </si>
  <si>
    <t>dB</t>
  </si>
  <si>
    <t>20 Hz</t>
  </si>
  <si>
    <t>50 Hz</t>
  </si>
  <si>
    <t>500Hz</t>
  </si>
  <si>
    <t>2122Hz</t>
  </si>
  <si>
    <t>Enhanced</t>
  </si>
  <si>
    <t>Freq (X-axis)</t>
  </si>
  <si>
    <t>T4</t>
  </si>
  <si>
    <t>T3-T1-T2</t>
  </si>
  <si>
    <t>T3+T4-T1-T2</t>
  </si>
  <si>
    <t>0dB point is at 1000 Hz</t>
  </si>
  <si>
    <t>6dB/Octave</t>
  </si>
  <si>
    <t>Flat curve</t>
  </si>
  <si>
    <t>6dB / octave</t>
  </si>
  <si>
    <t>50000 Hz</t>
  </si>
  <si>
    <t>Standard RIAA</t>
  </si>
  <si>
    <t>Enhanced RIAA</t>
  </si>
  <si>
    <t xml:space="preserve">standard  </t>
  </si>
  <si>
    <t>Optional time constant</t>
  </si>
  <si>
    <t>Breakpoint</t>
  </si>
  <si>
    <t>RIAA curve calculations for 20-20000Hz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</si>
</sst>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  <numFmt numFmtId="189" formatCode="0.00;\-0.00\ "/>
    <numFmt numFmtId="190" formatCode="0.0000;\-0.0000\ "/>
    <numFmt numFmtId="191" formatCode="0.0000E+00"/>
    <numFmt numFmtId="192" formatCode="&quot;Internal Error: Unknown Numberformat!&quot;"/>
  </numFmts>
  <fonts count="1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9.5"/>
      <name val="Albany"/>
      <family val="2"/>
    </font>
    <font>
      <sz val="8.65"/>
      <name val="Arial"/>
      <family val="2"/>
    </font>
    <font>
      <sz val="8.3"/>
      <name val="Arial"/>
      <family val="2"/>
    </font>
    <font>
      <b/>
      <sz val="10"/>
      <name val="Arial"/>
      <family val="2"/>
    </font>
    <font>
      <sz val="11.3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Alignment="1">
      <alignment/>
    </xf>
    <xf numFmtId="0" fontId="2" fillId="0" borderId="0" xfId="0" applyAlignment="1">
      <alignment/>
    </xf>
    <xf numFmtId="1" fontId="2" fillId="0" borderId="0" xfId="0" applyAlignment="1">
      <alignment/>
    </xf>
    <xf numFmtId="0" fontId="3" fillId="0" borderId="0" xfId="0" applyAlignment="1">
      <alignment/>
    </xf>
    <xf numFmtId="11" fontId="2" fillId="0" borderId="0" xfId="0" applyAlignment="1">
      <alignment/>
    </xf>
    <xf numFmtId="0" fontId="0" fillId="0" borderId="0" xfId="0" applyAlignment="1">
      <alignment/>
    </xf>
    <xf numFmtId="0" fontId="4" fillId="0" borderId="0" xfId="0" applyAlignment="1">
      <alignment/>
    </xf>
    <xf numFmtId="0" fontId="8" fillId="0" borderId="0" xfId="0" applyFont="1" applyAlignment="1">
      <alignment/>
    </xf>
    <xf numFmtId="1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1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808080"/>
      <rgbColor rgb="00993366"/>
      <rgbColor rgb="009999FF"/>
      <rgbColor rgb="00C0C0C0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RIAA  curve</a:t>
            </a:r>
          </a:p>
        </c:rich>
      </c:tx>
      <c:layout>
        <c:manualLayout>
          <c:xMode val="factor"/>
          <c:yMode val="factor"/>
          <c:x val="0.011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02"/>
          <c:w val="0.9862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RIAAcurve!$F$9</c:f>
              <c:strCache>
                <c:ptCount val="1"/>
                <c:pt idx="0">
                  <c:v>Standard RIAA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RIAAcurve!$A$10:$A$150</c:f>
              <c:numCache>
                <c:ptCount val="141"/>
                <c:pt idx="0">
                  <c:v>20</c:v>
                </c:pt>
                <c:pt idx="1">
                  <c:v>21.435469250725863</c:v>
                </c:pt>
                <c:pt idx="2">
                  <c:v>22.973967099940698</c:v>
                </c:pt>
                <c:pt idx="3">
                  <c:v>24.62288826689832</c:v>
                </c:pt>
                <c:pt idx="4">
                  <c:v>26.39015821545788</c:v>
                </c:pt>
                <c:pt idx="5">
                  <c:v>28.284271247461895</c:v>
                </c:pt>
                <c:pt idx="6">
                  <c:v>30.314331330207953</c:v>
                </c:pt>
                <c:pt idx="7">
                  <c:v>32.49009585424941</c:v>
                </c:pt>
                <c:pt idx="8">
                  <c:v>34.82202253184495</c:v>
                </c:pt>
                <c:pt idx="9">
                  <c:v>37.32131966147228</c:v>
                </c:pt>
                <c:pt idx="10">
                  <c:v>39.99999999999998</c:v>
                </c:pt>
                <c:pt idx="11">
                  <c:v>42.870938501451704</c:v>
                </c:pt>
                <c:pt idx="12">
                  <c:v>45.947934199881374</c:v>
                </c:pt>
                <c:pt idx="13">
                  <c:v>49.24577653379662</c:v>
                </c:pt>
                <c:pt idx="14">
                  <c:v>52.78031643091574</c:v>
                </c:pt>
                <c:pt idx="15">
                  <c:v>56.56854249492377</c:v>
                </c:pt>
                <c:pt idx="16">
                  <c:v>60.628662660415884</c:v>
                </c:pt>
                <c:pt idx="17">
                  <c:v>64.9801917084988</c:v>
                </c:pt>
                <c:pt idx="18">
                  <c:v>69.64404506368987</c:v>
                </c:pt>
                <c:pt idx="19">
                  <c:v>74.64263932294453</c:v>
                </c:pt>
                <c:pt idx="20">
                  <c:v>79.99999999999993</c:v>
                </c:pt>
                <c:pt idx="21">
                  <c:v>85.74187700290338</c:v>
                </c:pt>
                <c:pt idx="22">
                  <c:v>91.89586839976272</c:v>
                </c:pt>
                <c:pt idx="23">
                  <c:v>98.49155306759322</c:v>
                </c:pt>
                <c:pt idx="24">
                  <c:v>105.56063286183145</c:v>
                </c:pt>
                <c:pt idx="25">
                  <c:v>113.13708498984751</c:v>
                </c:pt>
                <c:pt idx="26">
                  <c:v>121.25732532083174</c:v>
                </c:pt>
                <c:pt idx="27">
                  <c:v>129.96038341699756</c:v>
                </c:pt>
                <c:pt idx="28">
                  <c:v>139.28809012737972</c:v>
                </c:pt>
                <c:pt idx="29">
                  <c:v>149.28527864588904</c:v>
                </c:pt>
                <c:pt idx="30">
                  <c:v>159.99999999999983</c:v>
                </c:pt>
                <c:pt idx="31">
                  <c:v>171.48375400580673</c:v>
                </c:pt>
                <c:pt idx="32">
                  <c:v>183.7917367995254</c:v>
                </c:pt>
                <c:pt idx="33">
                  <c:v>196.9831061351864</c:v>
                </c:pt>
                <c:pt idx="34">
                  <c:v>211.12126572366284</c:v>
                </c:pt>
                <c:pt idx="35">
                  <c:v>226.27416997969496</c:v>
                </c:pt>
                <c:pt idx="36">
                  <c:v>242.51465064166342</c:v>
                </c:pt>
                <c:pt idx="37">
                  <c:v>259.92076683399506</c:v>
                </c:pt>
                <c:pt idx="38">
                  <c:v>278.5761802547594</c:v>
                </c:pt>
                <c:pt idx="39">
                  <c:v>298.570557291778</c:v>
                </c:pt>
                <c:pt idx="40">
                  <c:v>319.9999999999996</c:v>
                </c:pt>
                <c:pt idx="41">
                  <c:v>342.96750801161335</c:v>
                </c:pt>
                <c:pt idx="42">
                  <c:v>367.5834735990507</c:v>
                </c:pt>
                <c:pt idx="43">
                  <c:v>393.9662122703727</c:v>
                </c:pt>
                <c:pt idx="44">
                  <c:v>422.2425314473256</c:v>
                </c:pt>
                <c:pt idx="45">
                  <c:v>452.54833995938975</c:v>
                </c:pt>
                <c:pt idx="46">
                  <c:v>485.0293012833267</c:v>
                </c:pt>
                <c:pt idx="47">
                  <c:v>519.84153366799</c:v>
                </c:pt>
                <c:pt idx="48">
                  <c:v>557.1523605095186</c:v>
                </c:pt>
                <c:pt idx="49">
                  <c:v>597.1411145835559</c:v>
                </c:pt>
                <c:pt idx="50">
                  <c:v>639.9999999999991</c:v>
                </c:pt>
                <c:pt idx="51">
                  <c:v>685.9350160232266</c:v>
                </c:pt>
                <c:pt idx="52">
                  <c:v>735.1669471981013</c:v>
                </c:pt>
                <c:pt idx="53">
                  <c:v>787.9324245407452</c:v>
                </c:pt>
                <c:pt idx="54">
                  <c:v>844.4850628946509</c:v>
                </c:pt>
                <c:pt idx="55">
                  <c:v>905.0966799187793</c:v>
                </c:pt>
                <c:pt idx="56">
                  <c:v>970.0586025666531</c:v>
                </c:pt>
                <c:pt idx="57">
                  <c:v>1039.6830673359796</c:v>
                </c:pt>
                <c:pt idx="58">
                  <c:v>1114.3047210190368</c:v>
                </c:pt>
                <c:pt idx="59">
                  <c:v>1194.2822291671112</c:v>
                </c:pt>
                <c:pt idx="60">
                  <c:v>1279.9999999999975</c:v>
                </c:pt>
                <c:pt idx="61">
                  <c:v>1371.8700320464525</c:v>
                </c:pt>
                <c:pt idx="62">
                  <c:v>1470.3338943962017</c:v>
                </c:pt>
                <c:pt idx="63">
                  <c:v>1575.8648490814894</c:v>
                </c:pt>
                <c:pt idx="64">
                  <c:v>1688.970125789301</c:v>
                </c:pt>
                <c:pt idx="65">
                  <c:v>1810.1933598375576</c:v>
                </c:pt>
                <c:pt idx="66">
                  <c:v>1940.117205133305</c:v>
                </c:pt>
                <c:pt idx="67">
                  <c:v>2079.366134671958</c:v>
                </c:pt>
                <c:pt idx="68">
                  <c:v>2228.6094420380728</c:v>
                </c:pt>
                <c:pt idx="69">
                  <c:v>2388.5644583342214</c:v>
                </c:pt>
                <c:pt idx="70">
                  <c:v>2559.999999999994</c:v>
                </c:pt>
                <c:pt idx="71">
                  <c:v>2743.740064092904</c:v>
                </c:pt>
                <c:pt idx="72">
                  <c:v>2940.6677887924025</c:v>
                </c:pt>
                <c:pt idx="73">
                  <c:v>3151.729698162978</c:v>
                </c:pt>
                <c:pt idx="74">
                  <c:v>3377.940251578601</c:v>
                </c:pt>
                <c:pt idx="75">
                  <c:v>3620.3867196751144</c:v>
                </c:pt>
                <c:pt idx="76">
                  <c:v>3880.2344102666093</c:v>
                </c:pt>
                <c:pt idx="77">
                  <c:v>4158.7322693439155</c:v>
                </c:pt>
                <c:pt idx="78">
                  <c:v>4457.218884076145</c:v>
                </c:pt>
                <c:pt idx="79">
                  <c:v>4777.128916668442</c:v>
                </c:pt>
                <c:pt idx="80">
                  <c:v>5119.999999999987</c:v>
                </c:pt>
                <c:pt idx="81">
                  <c:v>5487.480128185807</c:v>
                </c:pt>
                <c:pt idx="82">
                  <c:v>5881.335577584804</c:v>
                </c:pt>
                <c:pt idx="83">
                  <c:v>6303.459396325955</c:v>
                </c:pt>
                <c:pt idx="84">
                  <c:v>6755.880503157201</c:v>
                </c:pt>
                <c:pt idx="85">
                  <c:v>7240.773439350228</c:v>
                </c:pt>
                <c:pt idx="86">
                  <c:v>7760.468820533218</c:v>
                </c:pt>
                <c:pt idx="87">
                  <c:v>8317.46453868783</c:v>
                </c:pt>
                <c:pt idx="88">
                  <c:v>8914.437768152287</c:v>
                </c:pt>
                <c:pt idx="89">
                  <c:v>9554.257833336882</c:v>
                </c:pt>
                <c:pt idx="90">
                  <c:v>10239.999999999973</c:v>
                </c:pt>
                <c:pt idx="91">
                  <c:v>10974.960256371613</c:v>
                </c:pt>
                <c:pt idx="92">
                  <c:v>11762.671155169606</c:v>
                </c:pt>
                <c:pt idx="93">
                  <c:v>12606.918792651908</c:v>
                </c:pt>
                <c:pt idx="94">
                  <c:v>13511.7610063144</c:v>
                </c:pt>
                <c:pt idx="95">
                  <c:v>14481.546878700454</c:v>
                </c:pt>
                <c:pt idx="96">
                  <c:v>15520.937641066434</c:v>
                </c:pt>
                <c:pt idx="97">
                  <c:v>16634.92907737566</c:v>
                </c:pt>
                <c:pt idx="98">
                  <c:v>17828.875536304575</c:v>
                </c:pt>
                <c:pt idx="99">
                  <c:v>19108.515666673764</c:v>
                </c:pt>
                <c:pt idx="100">
                  <c:v>20479.999999999945</c:v>
                </c:pt>
                <c:pt idx="101">
                  <c:v>21949.920512743225</c:v>
                </c:pt>
                <c:pt idx="102">
                  <c:v>23525.342310339212</c:v>
                </c:pt>
                <c:pt idx="103">
                  <c:v>25213.837585303816</c:v>
                </c:pt>
                <c:pt idx="104">
                  <c:v>27023.5220126288</c:v>
                </c:pt>
                <c:pt idx="105">
                  <c:v>28963.093757400908</c:v>
                </c:pt>
                <c:pt idx="106">
                  <c:v>31041.875282132867</c:v>
                </c:pt>
                <c:pt idx="107">
                  <c:v>33269.85815475132</c:v>
                </c:pt>
                <c:pt idx="108">
                  <c:v>35657.75107260915</c:v>
                </c:pt>
                <c:pt idx="109">
                  <c:v>38217.03133334753</c:v>
                </c:pt>
                <c:pt idx="110">
                  <c:v>40959.99999999989</c:v>
                </c:pt>
                <c:pt idx="111">
                  <c:v>43899.84102548645</c:v>
                </c:pt>
                <c:pt idx="112">
                  <c:v>47050.684620678425</c:v>
                </c:pt>
                <c:pt idx="113">
                  <c:v>50427.67517060763</c:v>
                </c:pt>
                <c:pt idx="114">
                  <c:v>54047.0440252576</c:v>
                </c:pt>
                <c:pt idx="115">
                  <c:v>57926.187514801815</c:v>
                </c:pt>
                <c:pt idx="116">
                  <c:v>62083.750564265734</c:v>
                </c:pt>
                <c:pt idx="117">
                  <c:v>66539.71630950263</c:v>
                </c:pt>
                <c:pt idx="118">
                  <c:v>71315.5021452183</c:v>
                </c:pt>
                <c:pt idx="119">
                  <c:v>76434.06266669506</c:v>
                </c:pt>
                <c:pt idx="120">
                  <c:v>81919.99999999978</c:v>
                </c:pt>
                <c:pt idx="121">
                  <c:v>87799.6820509729</c:v>
                </c:pt>
                <c:pt idx="122">
                  <c:v>94101.36924135685</c:v>
                </c:pt>
                <c:pt idx="123">
                  <c:v>100855.35034121526</c:v>
                </c:pt>
                <c:pt idx="124">
                  <c:v>108094.0880505152</c:v>
                </c:pt>
                <c:pt idx="125">
                  <c:v>115852.37502960363</c:v>
                </c:pt>
                <c:pt idx="126">
                  <c:v>124167.50112853147</c:v>
                </c:pt>
                <c:pt idx="127">
                  <c:v>133079.43261900527</c:v>
                </c:pt>
                <c:pt idx="128">
                  <c:v>142631.0042904366</c:v>
                </c:pt>
                <c:pt idx="129">
                  <c:v>152868.1253333901</c:v>
                </c:pt>
                <c:pt idx="130">
                  <c:v>163839.99999999956</c:v>
                </c:pt>
                <c:pt idx="131">
                  <c:v>175599.3641019458</c:v>
                </c:pt>
                <c:pt idx="132">
                  <c:v>188202.7384827137</c:v>
                </c:pt>
                <c:pt idx="133">
                  <c:v>201710.70068243053</c:v>
                </c:pt>
                <c:pt idx="134">
                  <c:v>216188.1761010304</c:v>
                </c:pt>
                <c:pt idx="135">
                  <c:v>231704.75005920726</c:v>
                </c:pt>
                <c:pt idx="136">
                  <c:v>248335.00225706294</c:v>
                </c:pt>
                <c:pt idx="137">
                  <c:v>266158.86523801053</c:v>
                </c:pt>
                <c:pt idx="138">
                  <c:v>285262.0085808732</c:v>
                </c:pt>
                <c:pt idx="139">
                  <c:v>305736.2506667802</c:v>
                </c:pt>
                <c:pt idx="140">
                  <c:v>327679.9999999991</c:v>
                </c:pt>
              </c:numCache>
            </c:numRef>
          </c:cat>
          <c:val>
            <c:numRef>
              <c:f>RIAAcurve!$F$10:$F$133</c:f>
              <c:numCache>
                <c:ptCount val="124"/>
                <c:pt idx="0">
                  <c:v>19.27414837015708</c:v>
                </c:pt>
                <c:pt idx="1">
                  <c:v>19.18709382601942</c:v>
                </c:pt>
                <c:pt idx="2">
                  <c:v>19.08924811222296</c:v>
                </c:pt>
                <c:pt idx="3">
                  <c:v>18.979567601569553</c:v>
                </c:pt>
                <c:pt idx="4">
                  <c:v>18.856980718929396</c:v>
                </c:pt>
                <c:pt idx="5">
                  <c:v>18.720405345524686</c:v>
                </c:pt>
                <c:pt idx="6">
                  <c:v>18.56876985762164</c:v>
                </c:pt>
                <c:pt idx="7">
                  <c:v>18.40103745853815</c:v>
                </c:pt>
                <c:pt idx="8">
                  <c:v>18.216233133962174</c:v>
                </c:pt>
                <c:pt idx="9">
                  <c:v>18.013472216790525</c:v>
                </c:pt>
                <c:pt idx="10">
                  <c:v>17.7919892317985</c:v>
                </c:pt>
                <c:pt idx="11">
                  <c:v>17.551165453034884</c:v>
                </c:pt>
                <c:pt idx="12">
                  <c:v>17.29055349799413</c:v>
                </c:pt>
                <c:pt idx="13">
                  <c:v>17.009897341105432</c:v>
                </c:pt>
                <c:pt idx="14">
                  <c:v>16.709146371508094</c:v>
                </c:pt>
                <c:pt idx="15">
                  <c:v>16.388462533380228</c:v>
                </c:pt>
                <c:pt idx="16">
                  <c:v>16.048220127180645</c:v>
                </c:pt>
                <c:pt idx="17">
                  <c:v>15.68899844826451</c:v>
                </c:pt>
                <c:pt idx="18">
                  <c:v>15.311568014813972</c:v>
                </c:pt>
                <c:pt idx="19">
                  <c:v>14.916871613568805</c:v>
                </c:pt>
                <c:pt idx="20">
                  <c:v>14.506001712364835</c:v>
                </c:pt>
                <c:pt idx="21">
                  <c:v>14.08017592478113</c:v>
                </c:pt>
                <c:pt idx="22">
                  <c:v>13.640712167126342</c:v>
                </c:pt>
                <c:pt idx="23">
                  <c:v>13.189004950578125</c:v>
                </c:pt>
                <c:pt idx="24">
                  <c:v>12.726503947022405</c:v>
                </c:pt>
                <c:pt idx="25">
                  <c:v>12.254695606837847</c:v>
                </c:pt>
                <c:pt idx="26">
                  <c:v>11.775088237018128</c:v>
                </c:pt>
                <c:pt idx="27">
                  <c:v>11.289200604437992</c:v>
                </c:pt>
                <c:pt idx="28">
                  <c:v>10.798553834394763</c:v>
                </c:pt>
                <c:pt idx="29">
                  <c:v>10.304666139004564</c:v>
                </c:pt>
                <c:pt idx="30">
                  <c:v>9.809049734228921</c:v>
                </c:pt>
                <c:pt idx="31">
                  <c:v>9.313209183066572</c:v>
                </c:pt>
                <c:pt idx="32">
                  <c:v>8.818640328491096</c:v>
                </c:pt>
                <c:pt idx="33">
                  <c:v>8.326828946737754</c:v>
                </c:pt>
                <c:pt idx="34">
                  <c:v>7.839248256270281</c:v>
                </c:pt>
                <c:pt idx="35">
                  <c:v>7.357354460921085</c:v>
                </c:pt>
                <c:pt idx="36">
                  <c:v>6.882579591856192</c:v>
                </c:pt>
                <c:pt idx="37">
                  <c:v>6.41632104925691</c:v>
                </c:pt>
                <c:pt idx="38">
                  <c:v>5.959927438159017</c:v>
                </c:pt>
                <c:pt idx="39">
                  <c:v>5.514680547815992</c:v>
                </c:pt>
                <c:pt idx="40">
                  <c:v>5.0817736373570845</c:v>
                </c:pt>
                <c:pt idx="41">
                  <c:v>4.662286548944765</c:v>
                </c:pt>
                <c:pt idx="42">
                  <c:v>4.2571585467835344</c:v>
                </c:pt>
                <c:pt idx="43">
                  <c:v>3.8671601371963575</c:v>
                </c:pt>
                <c:pt idx="44">
                  <c:v>3.4928654135670882</c:v>
                </c:pt>
                <c:pt idx="45">
                  <c:v>3.1346266407178973</c:v>
                </c:pt>
                <c:pt idx="46">
                  <c:v>2.7925528055330524</c:v>
                </c:pt>
                <c:pt idx="47">
                  <c:v>2.4664936934193626</c:v>
                </c:pt>
                <c:pt idx="48">
                  <c:v>2.156030710753008</c:v>
                </c:pt>
                <c:pt idx="49">
                  <c:v>1.8604751999039664</c:v>
                </c:pt>
                <c:pt idx="50">
                  <c:v>1.5788744498465839</c:v>
                </c:pt>
                <c:pt idx="51">
                  <c:v>1.3100250698781757</c:v>
                </c:pt>
                <c:pt idx="52">
                  <c:v>1.0524929425451823</c:v>
                </c:pt>
                <c:pt idx="53">
                  <c:v>0.8046386623518877</c:v>
                </c:pt>
                <c:pt idx="54">
                  <c:v>0.5646472274784422</c:v>
                </c:pt>
                <c:pt idx="55">
                  <c:v>0.33056077721344224</c:v>
                </c:pt>
                <c:pt idx="56">
                  <c:v>0.10031332279312011</c:v>
                </c:pt>
                <c:pt idx="57">
                  <c:v>-0.12823335185035845</c:v>
                </c:pt>
                <c:pt idx="58">
                  <c:v>-0.35725320379455283</c:v>
                </c:pt>
                <c:pt idx="59">
                  <c:v>-0.5889192529934348</c:v>
                </c:pt>
                <c:pt idx="60">
                  <c:v>-0.8253670076589259</c:v>
                </c:pt>
                <c:pt idx="61">
                  <c:v>-1.0686583043693219</c:v>
                </c:pt>
                <c:pt idx="62">
                  <c:v>-1.320746000934264</c:v>
                </c:pt>
                <c:pt idx="63">
                  <c:v>-1.5834401698817295</c:v>
                </c:pt>
                <c:pt idx="64">
                  <c:v>-1.858376684841808</c:v>
                </c:pt>
                <c:pt idx="65">
                  <c:v>-2.1469893099747033</c:v>
                </c:pt>
                <c:pt idx="66">
                  <c:v>-2.4504865311461757</c:v>
                </c:pt>
                <c:pt idx="67">
                  <c:v>-2.7698343550996363</c:v>
                </c:pt>
                <c:pt idx="68">
                  <c:v>-3.1057461209122863</c:v>
                </c:pt>
                <c:pt idx="69">
                  <c:v>-3.4586800195827543</c:v>
                </c:pt>
                <c:pt idx="70">
                  <c:v>-3.828844539028424</c:v>
                </c:pt>
                <c:pt idx="71">
                  <c:v>-4.216211506645983</c:v>
                </c:pt>
                <c:pt idx="72">
                  <c:v>-4.620535867776617</c:v>
                </c:pt>
                <c:pt idx="73">
                  <c:v>-5.041380891583209</c:v>
                </c:pt>
                <c:pt idx="74">
                  <c:v>-5.478147193958996</c:v>
                </c:pt>
                <c:pt idx="75">
                  <c:v>-5.930103840058237</c:v>
                </c:pt>
                <c:pt idx="76">
                  <c:v>-6.396419835828841</c:v>
                </c:pt>
                <c:pt idx="77">
                  <c:v>-6.876194510929476</c:v>
                </c:pt>
                <c:pt idx="78">
                  <c:v>-7.368485589840823</c:v>
                </c:pt>
                <c:pt idx="79">
                  <c:v>-7.872334092992244</c:v>
                </c:pt>
                <c:pt idx="80">
                  <c:v>-8.38678555827418</c:v>
                </c:pt>
                <c:pt idx="81">
                  <c:v>-8.910907388787457</c:v>
                </c:pt>
                <c:pt idx="82">
                  <c:v>-9.443802391830708</c:v>
                </c:pt>
                <c:pt idx="83">
                  <c:v>-9.984618766688705</c:v>
                </c:pt>
                <c:pt idx="84">
                  <c:v>-10.532556925067372</c:v>
                </c:pt>
                <c:pt idx="85">
                  <c:v>-11.086873595532023</c:v>
                </c:pt>
                <c:pt idx="86">
                  <c:v>-11.646883683422537</c:v>
                </c:pt>
                <c:pt idx="87">
                  <c:v>-12.211960342967693</c:v>
                </c:pt>
                <c:pt idx="88">
                  <c:v>-12.781533680487563</c:v>
                </c:pt>
                <c:pt idx="89">
                  <c:v>-13.355088456636906</c:v>
                </c:pt>
                <c:pt idx="90">
                  <c:v>-13.93216109934015</c:v>
                </c:pt>
                <c:pt idx="91">
                  <c:v>-14.512336282927052</c:v>
                </c:pt>
                <c:pt idx="92">
                  <c:v>-15.09524327658194</c:v>
                </c:pt>
                <c:pt idx="93">
                  <c:v>-15.68055221860378</c:v>
                </c:pt>
                <c:pt idx="94">
                  <c:v>-16.26797043302699</c:v>
                </c:pt>
                <c:pt idx="95">
                  <c:v>-16.857238871971198</c:v>
                </c:pt>
                <c:pt idx="96">
                  <c:v>-17.448128740272836</c:v>
                </c:pt>
                <c:pt idx="97">
                  <c:v>-18.040438337827986</c:v>
                </c:pt>
                <c:pt idx="98">
                  <c:v>-18.633990138852525</c:v>
                </c:pt>
                <c:pt idx="99">
                  <c:v>-19.228628115131286</c:v>
                </c:pt>
                <c:pt idx="100">
                  <c:v>-19.824215301525612</c:v>
                </c:pt>
                <c:pt idx="101">
                  <c:v>-20.42063159585559</c:v>
                </c:pt>
                <c:pt idx="102">
                  <c:v>-21.017771781187662</c:v>
                </c:pt>
                <c:pt idx="103">
                  <c:v>-21.615543756050016</c:v>
                </c:pt>
                <c:pt idx="104">
                  <c:v>-22.21386695677002</c:v>
                </c:pt>
                <c:pt idx="105">
                  <c:v>-22.81267095566068</c:v>
                </c:pt>
                <c:pt idx="106">
                  <c:v>-23.411894218926435</c:v>
                </c:pt>
                <c:pt idx="107">
                  <c:v>-24.011483008719836</c:v>
                </c:pt>
                <c:pt idx="108">
                  <c:v>-24.61139041461187</c:v>
                </c:pt>
                <c:pt idx="109">
                  <c:v>-25.211575500732465</c:v>
                </c:pt>
                <c:pt idx="110">
                  <c:v>-25.812002555910993</c:v>
                </c:pt>
                <c:pt idx="111">
                  <c:v>-26.412640435245407</c:v>
                </c:pt>
                <c:pt idx="112">
                  <c:v>-27.01346198260954</c:v>
                </c:pt>
                <c:pt idx="113">
                  <c:v>-27.61444352464794</c:v>
                </c:pt>
                <c:pt idx="114">
                  <c:v>-28.21556442778669</c:v>
                </c:pt>
                <c:pt idx="115">
                  <c:v>-28.81680671069884</c:v>
                </c:pt>
                <c:pt idx="116">
                  <c:v>-29.418154705499575</c:v>
                </c:pt>
                <c:pt idx="117">
                  <c:v>-30.01959476170839</c:v>
                </c:pt>
                <c:pt idx="118">
                  <c:v>-30.62111498770458</c:v>
                </c:pt>
                <c:pt idx="119">
                  <c:v>-31.222705025021966</c:v>
                </c:pt>
                <c:pt idx="120">
                  <c:v>-31.824355851383558</c:v>
                </c:pt>
                <c:pt idx="121">
                  <c:v>-32.42605960887085</c:v>
                </c:pt>
                <c:pt idx="122">
                  <c:v>-33.027809454061554</c:v>
                </c:pt>
                <c:pt idx="123">
                  <c:v>-33.62959942735822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RIAAcurve!$G$9</c:f>
              <c:strCache>
                <c:ptCount val="1"/>
                <c:pt idx="0">
                  <c:v>Enhanced RIAA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4"/>
            <c:marker>
              <c:symbol val="none"/>
            </c:marker>
          </c:dPt>
          <c:dPt>
            <c:idx val="128"/>
            <c:marker>
              <c:symbol val="none"/>
            </c:marker>
          </c:dPt>
          <c:dPt>
            <c:idx val="134"/>
            <c:marker>
              <c:symbol val="none"/>
            </c:marker>
          </c:dPt>
          <c:cat>
            <c:numRef>
              <c:f>RIAAcurve!$A$10:$A$150</c:f>
              <c:numCache>
                <c:ptCount val="141"/>
                <c:pt idx="0">
                  <c:v>20</c:v>
                </c:pt>
                <c:pt idx="1">
                  <c:v>21.435469250725863</c:v>
                </c:pt>
                <c:pt idx="2">
                  <c:v>22.973967099940698</c:v>
                </c:pt>
                <c:pt idx="3">
                  <c:v>24.62288826689832</c:v>
                </c:pt>
                <c:pt idx="4">
                  <c:v>26.39015821545788</c:v>
                </c:pt>
                <c:pt idx="5">
                  <c:v>28.284271247461895</c:v>
                </c:pt>
                <c:pt idx="6">
                  <c:v>30.314331330207953</c:v>
                </c:pt>
                <c:pt idx="7">
                  <c:v>32.49009585424941</c:v>
                </c:pt>
                <c:pt idx="8">
                  <c:v>34.82202253184495</c:v>
                </c:pt>
                <c:pt idx="9">
                  <c:v>37.32131966147228</c:v>
                </c:pt>
                <c:pt idx="10">
                  <c:v>39.99999999999998</c:v>
                </c:pt>
                <c:pt idx="11">
                  <c:v>42.870938501451704</c:v>
                </c:pt>
                <c:pt idx="12">
                  <c:v>45.947934199881374</c:v>
                </c:pt>
                <c:pt idx="13">
                  <c:v>49.24577653379662</c:v>
                </c:pt>
                <c:pt idx="14">
                  <c:v>52.78031643091574</c:v>
                </c:pt>
                <c:pt idx="15">
                  <c:v>56.56854249492377</c:v>
                </c:pt>
                <c:pt idx="16">
                  <c:v>60.628662660415884</c:v>
                </c:pt>
                <c:pt idx="17">
                  <c:v>64.9801917084988</c:v>
                </c:pt>
                <c:pt idx="18">
                  <c:v>69.64404506368987</c:v>
                </c:pt>
                <c:pt idx="19">
                  <c:v>74.64263932294453</c:v>
                </c:pt>
                <c:pt idx="20">
                  <c:v>79.99999999999993</c:v>
                </c:pt>
                <c:pt idx="21">
                  <c:v>85.74187700290338</c:v>
                </c:pt>
                <c:pt idx="22">
                  <c:v>91.89586839976272</c:v>
                </c:pt>
                <c:pt idx="23">
                  <c:v>98.49155306759322</c:v>
                </c:pt>
                <c:pt idx="24">
                  <c:v>105.56063286183145</c:v>
                </c:pt>
                <c:pt idx="25">
                  <c:v>113.13708498984751</c:v>
                </c:pt>
                <c:pt idx="26">
                  <c:v>121.25732532083174</c:v>
                </c:pt>
                <c:pt idx="27">
                  <c:v>129.96038341699756</c:v>
                </c:pt>
                <c:pt idx="28">
                  <c:v>139.28809012737972</c:v>
                </c:pt>
                <c:pt idx="29">
                  <c:v>149.28527864588904</c:v>
                </c:pt>
                <c:pt idx="30">
                  <c:v>159.99999999999983</c:v>
                </c:pt>
                <c:pt idx="31">
                  <c:v>171.48375400580673</c:v>
                </c:pt>
                <c:pt idx="32">
                  <c:v>183.7917367995254</c:v>
                </c:pt>
                <c:pt idx="33">
                  <c:v>196.9831061351864</c:v>
                </c:pt>
                <c:pt idx="34">
                  <c:v>211.12126572366284</c:v>
                </c:pt>
                <c:pt idx="35">
                  <c:v>226.27416997969496</c:v>
                </c:pt>
                <c:pt idx="36">
                  <c:v>242.51465064166342</c:v>
                </c:pt>
                <c:pt idx="37">
                  <c:v>259.92076683399506</c:v>
                </c:pt>
                <c:pt idx="38">
                  <c:v>278.5761802547594</c:v>
                </c:pt>
                <c:pt idx="39">
                  <c:v>298.570557291778</c:v>
                </c:pt>
                <c:pt idx="40">
                  <c:v>319.9999999999996</c:v>
                </c:pt>
                <c:pt idx="41">
                  <c:v>342.96750801161335</c:v>
                </c:pt>
                <c:pt idx="42">
                  <c:v>367.5834735990507</c:v>
                </c:pt>
                <c:pt idx="43">
                  <c:v>393.9662122703727</c:v>
                </c:pt>
                <c:pt idx="44">
                  <c:v>422.2425314473256</c:v>
                </c:pt>
                <c:pt idx="45">
                  <c:v>452.54833995938975</c:v>
                </c:pt>
                <c:pt idx="46">
                  <c:v>485.0293012833267</c:v>
                </c:pt>
                <c:pt idx="47">
                  <c:v>519.84153366799</c:v>
                </c:pt>
                <c:pt idx="48">
                  <c:v>557.1523605095186</c:v>
                </c:pt>
                <c:pt idx="49">
                  <c:v>597.1411145835559</c:v>
                </c:pt>
                <c:pt idx="50">
                  <c:v>639.9999999999991</c:v>
                </c:pt>
                <c:pt idx="51">
                  <c:v>685.9350160232266</c:v>
                </c:pt>
                <c:pt idx="52">
                  <c:v>735.1669471981013</c:v>
                </c:pt>
                <c:pt idx="53">
                  <c:v>787.9324245407452</c:v>
                </c:pt>
                <c:pt idx="54">
                  <c:v>844.4850628946509</c:v>
                </c:pt>
                <c:pt idx="55">
                  <c:v>905.0966799187793</c:v>
                </c:pt>
                <c:pt idx="56">
                  <c:v>970.0586025666531</c:v>
                </c:pt>
                <c:pt idx="57">
                  <c:v>1039.6830673359796</c:v>
                </c:pt>
                <c:pt idx="58">
                  <c:v>1114.3047210190368</c:v>
                </c:pt>
                <c:pt idx="59">
                  <c:v>1194.2822291671112</c:v>
                </c:pt>
                <c:pt idx="60">
                  <c:v>1279.9999999999975</c:v>
                </c:pt>
                <c:pt idx="61">
                  <c:v>1371.8700320464525</c:v>
                </c:pt>
                <c:pt idx="62">
                  <c:v>1470.3338943962017</c:v>
                </c:pt>
                <c:pt idx="63">
                  <c:v>1575.8648490814894</c:v>
                </c:pt>
                <c:pt idx="64">
                  <c:v>1688.970125789301</c:v>
                </c:pt>
                <c:pt idx="65">
                  <c:v>1810.1933598375576</c:v>
                </c:pt>
                <c:pt idx="66">
                  <c:v>1940.117205133305</c:v>
                </c:pt>
                <c:pt idx="67">
                  <c:v>2079.366134671958</c:v>
                </c:pt>
                <c:pt idx="68">
                  <c:v>2228.6094420380728</c:v>
                </c:pt>
                <c:pt idx="69">
                  <c:v>2388.5644583342214</c:v>
                </c:pt>
                <c:pt idx="70">
                  <c:v>2559.999999999994</c:v>
                </c:pt>
                <c:pt idx="71">
                  <c:v>2743.740064092904</c:v>
                </c:pt>
                <c:pt idx="72">
                  <c:v>2940.6677887924025</c:v>
                </c:pt>
                <c:pt idx="73">
                  <c:v>3151.729698162978</c:v>
                </c:pt>
                <c:pt idx="74">
                  <c:v>3377.940251578601</c:v>
                </c:pt>
                <c:pt idx="75">
                  <c:v>3620.3867196751144</c:v>
                </c:pt>
                <c:pt idx="76">
                  <c:v>3880.2344102666093</c:v>
                </c:pt>
                <c:pt idx="77">
                  <c:v>4158.7322693439155</c:v>
                </c:pt>
                <c:pt idx="78">
                  <c:v>4457.218884076145</c:v>
                </c:pt>
                <c:pt idx="79">
                  <c:v>4777.128916668442</c:v>
                </c:pt>
                <c:pt idx="80">
                  <c:v>5119.999999999987</c:v>
                </c:pt>
                <c:pt idx="81">
                  <c:v>5487.480128185807</c:v>
                </c:pt>
                <c:pt idx="82">
                  <c:v>5881.335577584804</c:v>
                </c:pt>
                <c:pt idx="83">
                  <c:v>6303.459396325955</c:v>
                </c:pt>
                <c:pt idx="84">
                  <c:v>6755.880503157201</c:v>
                </c:pt>
                <c:pt idx="85">
                  <c:v>7240.773439350228</c:v>
                </c:pt>
                <c:pt idx="86">
                  <c:v>7760.468820533218</c:v>
                </c:pt>
                <c:pt idx="87">
                  <c:v>8317.46453868783</c:v>
                </c:pt>
                <c:pt idx="88">
                  <c:v>8914.437768152287</c:v>
                </c:pt>
                <c:pt idx="89">
                  <c:v>9554.257833336882</c:v>
                </c:pt>
                <c:pt idx="90">
                  <c:v>10239.999999999973</c:v>
                </c:pt>
                <c:pt idx="91">
                  <c:v>10974.960256371613</c:v>
                </c:pt>
                <c:pt idx="92">
                  <c:v>11762.671155169606</c:v>
                </c:pt>
                <c:pt idx="93">
                  <c:v>12606.918792651908</c:v>
                </c:pt>
                <c:pt idx="94">
                  <c:v>13511.7610063144</c:v>
                </c:pt>
                <c:pt idx="95">
                  <c:v>14481.546878700454</c:v>
                </c:pt>
                <c:pt idx="96">
                  <c:v>15520.937641066434</c:v>
                </c:pt>
                <c:pt idx="97">
                  <c:v>16634.92907737566</c:v>
                </c:pt>
                <c:pt idx="98">
                  <c:v>17828.875536304575</c:v>
                </c:pt>
                <c:pt idx="99">
                  <c:v>19108.515666673764</c:v>
                </c:pt>
                <c:pt idx="100">
                  <c:v>20479.999999999945</c:v>
                </c:pt>
                <c:pt idx="101">
                  <c:v>21949.920512743225</c:v>
                </c:pt>
                <c:pt idx="102">
                  <c:v>23525.342310339212</c:v>
                </c:pt>
                <c:pt idx="103">
                  <c:v>25213.837585303816</c:v>
                </c:pt>
                <c:pt idx="104">
                  <c:v>27023.5220126288</c:v>
                </c:pt>
                <c:pt idx="105">
                  <c:v>28963.093757400908</c:v>
                </c:pt>
                <c:pt idx="106">
                  <c:v>31041.875282132867</c:v>
                </c:pt>
                <c:pt idx="107">
                  <c:v>33269.85815475132</c:v>
                </c:pt>
                <c:pt idx="108">
                  <c:v>35657.75107260915</c:v>
                </c:pt>
                <c:pt idx="109">
                  <c:v>38217.03133334753</c:v>
                </c:pt>
                <c:pt idx="110">
                  <c:v>40959.99999999989</c:v>
                </c:pt>
                <c:pt idx="111">
                  <c:v>43899.84102548645</c:v>
                </c:pt>
                <c:pt idx="112">
                  <c:v>47050.684620678425</c:v>
                </c:pt>
                <c:pt idx="113">
                  <c:v>50427.67517060763</c:v>
                </c:pt>
                <c:pt idx="114">
                  <c:v>54047.0440252576</c:v>
                </c:pt>
                <c:pt idx="115">
                  <c:v>57926.187514801815</c:v>
                </c:pt>
                <c:pt idx="116">
                  <c:v>62083.750564265734</c:v>
                </c:pt>
                <c:pt idx="117">
                  <c:v>66539.71630950263</c:v>
                </c:pt>
                <c:pt idx="118">
                  <c:v>71315.5021452183</c:v>
                </c:pt>
                <c:pt idx="119">
                  <c:v>76434.06266669506</c:v>
                </c:pt>
                <c:pt idx="120">
                  <c:v>81919.99999999978</c:v>
                </c:pt>
                <c:pt idx="121">
                  <c:v>87799.6820509729</c:v>
                </c:pt>
                <c:pt idx="122">
                  <c:v>94101.36924135685</c:v>
                </c:pt>
                <c:pt idx="123">
                  <c:v>100855.35034121526</c:v>
                </c:pt>
                <c:pt idx="124">
                  <c:v>108094.0880505152</c:v>
                </c:pt>
                <c:pt idx="125">
                  <c:v>115852.37502960363</c:v>
                </c:pt>
                <c:pt idx="126">
                  <c:v>124167.50112853147</c:v>
                </c:pt>
                <c:pt idx="127">
                  <c:v>133079.43261900527</c:v>
                </c:pt>
                <c:pt idx="128">
                  <c:v>142631.0042904366</c:v>
                </c:pt>
                <c:pt idx="129">
                  <c:v>152868.1253333901</c:v>
                </c:pt>
                <c:pt idx="130">
                  <c:v>163839.99999999956</c:v>
                </c:pt>
                <c:pt idx="131">
                  <c:v>175599.3641019458</c:v>
                </c:pt>
                <c:pt idx="132">
                  <c:v>188202.7384827137</c:v>
                </c:pt>
                <c:pt idx="133">
                  <c:v>201710.70068243053</c:v>
                </c:pt>
                <c:pt idx="134">
                  <c:v>216188.1761010304</c:v>
                </c:pt>
                <c:pt idx="135">
                  <c:v>231704.75005920726</c:v>
                </c:pt>
                <c:pt idx="136">
                  <c:v>248335.00225706294</c:v>
                </c:pt>
                <c:pt idx="137">
                  <c:v>266158.86523801053</c:v>
                </c:pt>
                <c:pt idx="138">
                  <c:v>285262.0085808732</c:v>
                </c:pt>
                <c:pt idx="139">
                  <c:v>305736.2506667802</c:v>
                </c:pt>
                <c:pt idx="140">
                  <c:v>327679.9999999991</c:v>
                </c:pt>
              </c:numCache>
            </c:numRef>
          </c:cat>
          <c:val>
            <c:numRef>
              <c:f>RIAAcurve!$G$10:$G$152</c:f>
              <c:numCache>
                <c:ptCount val="143"/>
                <c:pt idx="0">
                  <c:v>19.272415612505394</c:v>
                </c:pt>
                <c:pt idx="1">
                  <c:v>19.185361171492833</c:v>
                </c:pt>
                <c:pt idx="2">
                  <c:v>19.087515576155997</c:v>
                </c:pt>
                <c:pt idx="3">
                  <c:v>18.977835201576966</c:v>
                </c:pt>
                <c:pt idx="4">
                  <c:v>18.85524847524521</c:v>
                </c:pt>
                <c:pt idx="5">
                  <c:v>18.718673281391702</c:v>
                </c:pt>
                <c:pt idx="6">
                  <c:v>18.56703799973881</c:v>
                </c:pt>
                <c:pt idx="7">
                  <c:v>18.399305837574524</c:v>
                </c:pt>
                <c:pt idx="8">
                  <c:v>18.214501785147238</c:v>
                </c:pt>
                <c:pt idx="9">
                  <c:v>18.011741180592317</c:v>
                </c:pt>
                <c:pt idx="10">
                  <c:v>17.79025855470258</c:v>
                </c:pt>
                <c:pt idx="11">
                  <c:v>17.549435188439137</c:v>
                </c:pt>
                <c:pt idx="12">
                  <c:v>17.288823707236606</c:v>
                </c:pt>
                <c:pt idx="13">
                  <c:v>17.008168094645036</c:v>
                </c:pt>
                <c:pt idx="14">
                  <c:v>16.707417750280825</c:v>
                </c:pt>
                <c:pt idx="15">
                  <c:v>16.38673463035711</c:v>
                </c:pt>
                <c:pt idx="16">
                  <c:v>16.046493049157313</c:v>
                </c:pt>
                <c:pt idx="17">
                  <c:v>15.687272317916875</c:v>
                </c:pt>
                <c:pt idx="18">
                  <c:v>15.309842973059599</c:v>
                </c:pt>
                <c:pt idx="19">
                  <c:v>14.915147822279389</c:v>
                </c:pt>
                <c:pt idx="20">
                  <c:v>14.504279357482009</c:v>
                </c:pt>
                <c:pt idx="21">
                  <c:v>14.078455219895606</c:v>
                </c:pt>
                <c:pt idx="22">
                  <c:v>13.638993357589229</c:v>
                </c:pt>
                <c:pt idx="23">
                  <c:v>13.187288318223594</c:v>
                </c:pt>
                <c:pt idx="24">
                  <c:v>12.72478981559258</c:v>
                </c:pt>
                <c:pt idx="25">
                  <c:v>12.252984348214337</c:v>
                </c:pt>
                <c:pt idx="26">
                  <c:v>11.773380278380161</c:v>
                </c:pt>
                <c:pt idx="27">
                  <c:v>11.287496436484899</c:v>
                </c:pt>
                <c:pt idx="28">
                  <c:v>10.796854020791063</c:v>
                </c:pt>
                <c:pt idx="29">
                  <c:v>10.30297132722946</c:v>
                </c:pt>
                <c:pt idx="30">
                  <c:v>9.80736066803899</c:v>
                </c:pt>
                <c:pt idx="31">
                  <c:v>9.311526716811496</c:v>
                </c:pt>
                <c:pt idx="32">
                  <c:v>8.816965443557956</c:v>
                </c:pt>
                <c:pt idx="33">
                  <c:v>8.325162770440317</c:v>
                </c:pt>
                <c:pt idx="34">
                  <c:v>7.837592083546797</c:v>
                </c:pt>
                <c:pt idx="35">
                  <c:v>7.35570977925811</c:v>
                </c:pt>
                <c:pt idx="36">
                  <c:v>6.880948109917998</c:v>
                </c:pt>
                <c:pt idx="37">
                  <c:v>6.414704729771348</c:v>
                </c:pt>
                <c:pt idx="38">
                  <c:v>5.958328535692523</c:v>
                </c:pt>
                <c:pt idx="39">
                  <c:v>5.513101652164448</c:v>
                </c:pt>
                <c:pt idx="40">
                  <c:v>5.08021772338722</c:v>
                </c:pt>
                <c:pt idx="41">
                  <c:v>4.660757033844762</c:v>
                </c:pt>
                <c:pt idx="42">
                  <c:v>4.255659355823882</c:v>
                </c:pt>
                <c:pt idx="43">
                  <c:v>3.8656957792655398</c:v>
                </c:pt>
                <c:pt idx="44">
                  <c:v>3.49144106793441</c:v>
                </c:pt>
                <c:pt idx="45">
                  <c:v>3.1332482566913384</c:v>
                </c:pt>
                <c:pt idx="46">
                  <c:v>2.791227216927556</c:v>
                </c:pt>
                <c:pt idx="47">
                  <c:v>2.4652287500351413</c:v>
                </c:pt>
                <c:pt idx="48">
                  <c:v>2.154835429389614</c:v>
                </c:pt>
                <c:pt idx="49">
                  <c:v>1.8593599378103391</c:v>
                </c:pt>
                <c:pt idx="50">
                  <c:v>1.5778511039370287</c:v>
                </c:pt>
                <c:pt idx="51">
                  <c:v>1.3091073055373421</c:v>
                </c:pt>
                <c:pt idx="52">
                  <c:v>1.0516964564110474</c:v>
                </c:pt>
                <c:pt idx="53">
                  <c:v>0.8039814841148285</c:v>
                </c:pt>
                <c:pt idx="54">
                  <c:v>0.5641500664791366</c:v>
                </c:pt>
                <c:pt idx="55">
                  <c:v>0.3302474204760699</c:v>
                </c:pt>
                <c:pt idx="56">
                  <c:v>0.1002110921093653</c:v>
                </c:pt>
                <c:pt idx="57">
                  <c:v>-0.12809307504927858</c:v>
                </c:pt>
                <c:pt idx="58">
                  <c:v>-0.356834375755124</c:v>
                </c:pt>
                <c:pt idx="59">
                  <c:v>-0.5881804756515905</c:v>
                </c:pt>
                <c:pt idx="60">
                  <c:v>-0.8242607341664012</c:v>
                </c:pt>
                <c:pt idx="61">
                  <c:v>-1.067129927026631</c:v>
                </c:pt>
                <c:pt idx="62">
                  <c:v>-1.3187328042175857</c:v>
                </c:pt>
                <c:pt idx="63">
                  <c:v>-1.5808701287318918</c:v>
                </c:pt>
                <c:pt idx="64">
                  <c:v>-1.855167085507162</c:v>
                </c:pt>
                <c:pt idx="65">
                  <c:v>-2.143045167418851</c:v>
                </c:pt>
                <c:pt idx="66">
                  <c:v>-2.4456987732930315</c:v>
                </c:pt>
                <c:pt idx="67">
                  <c:v>-2.764077739933935</c:v>
                </c:pt>
                <c:pt idx="68">
                  <c:v>-3.098876847619202</c:v>
                </c:pt>
                <c:pt idx="69">
                  <c:v>-3.4505329894258274</c:v>
                </c:pt>
                <c:pt idx="70">
                  <c:v>-3.819230215455825</c:v>
                </c:pt>
                <c:pt idx="71">
                  <c:v>-4.204912317101588</c:v>
                </c:pt>
                <c:pt idx="72">
                  <c:v>-4.60730208179185</c:v>
                </c:pt>
                <c:pt idx="73">
                  <c:v>-5.025925900854865</c:v>
                </c:pt>
                <c:pt idx="74">
                  <c:v>-5.460142110196053</c:v>
                </c:pt>
                <c:pt idx="75">
                  <c:v>-5.9091713153326815</c:v>
                </c:pt>
                <c:pt idx="76">
                  <c:v>-6.372126997931723</c:v>
                </c:pt>
                <c:pt idx="77">
                  <c:v>-6.848044892775448</c:v>
                </c:pt>
                <c:pt idx="78">
                  <c:v>-7.335909917279643</c:v>
                </c:pt>
                <c:pt idx="79">
                  <c:v>-7.834679779522563</c:v>
                </c:pt>
                <c:pt idx="80">
                  <c:v>-8.34330473823417</c:v>
                </c:pt>
                <c:pt idx="81">
                  <c:v>-8.86074330284017</c:v>
                </c:pt>
                <c:pt idx="82">
                  <c:v>-9.385973920326435</c:v>
                </c:pt>
                <c:pt idx="83">
                  <c:v>-9.918002888309449</c:v>
                </c:pt>
                <c:pt idx="84">
                  <c:v>-10.455868860811421</c:v>
                </c:pt>
                <c:pt idx="85">
                  <c:v>-10.998644382652298</c:v>
                </c:pt>
                <c:pt idx="86">
                  <c:v>-11.545434911840854</c:v>
                </c:pt>
                <c:pt idx="87">
                  <c:v>-12.095375779864717</c:v>
                </c:pt>
                <c:pt idx="88">
                  <c:v>-12.647627509692065</c:v>
                </c:pt>
                <c:pt idx="89">
                  <c:v>-13.201369871241894</c:v>
                </c:pt>
                <c:pt idx="90">
                  <c:v>-13.755795012533461</c:v>
                </c:pt>
                <c:pt idx="91">
                  <c:v>-14.310099968014399</c:v>
                </c:pt>
                <c:pt idx="92">
                  <c:v>-14.863478818073354</c:v>
                </c:pt>
                <c:pt idx="93">
                  <c:v>-15.415114758206002</c:v>
                </c:pt>
                <c:pt idx="94">
                  <c:v>-15.96417233407523</c:v>
                </c:pt>
                <c:pt idx="95">
                  <c:v>-16.509790109900663</c:v>
                </c:pt>
                <c:pt idx="96">
                  <c:v>-17.051074061123153</c:v>
                </c:pt>
                <c:pt idx="97">
                  <c:v>-17.58709201566301</c:v>
                </c:pt>
                <c:pt idx="98">
                  <c:v>-18.116869507288754</c:v>
                </c:pt>
                <c:pt idx="99">
                  <c:v>-18.639387443724615</c:v>
                </c:pt>
                <c:pt idx="100">
                  <c:v>-19.153582023124898</c:v>
                </c:pt>
                <c:pt idx="101">
                  <c:v>-19.65834734524872</c:v>
                </c:pt>
                <c:pt idx="102">
                  <c:v>-20.152541146089675</c:v>
                </c:pt>
                <c:pt idx="103">
                  <c:v>-20.634994023999575</c:v>
                </c:pt>
                <c:pt idx="104">
                  <c:v>-21.10452240951514</c:v>
                </c:pt>
                <c:pt idx="105">
                  <c:v>-21.55994535161716</c:v>
                </c:pt>
                <c:pt idx="106">
                  <c:v>-22.00010494818909</c:v>
                </c:pt>
                <c:pt idx="107">
                  <c:v>-22.42388994627499</c:v>
                </c:pt>
                <c:pt idx="108">
                  <c:v>-22.830261699462625</c:v>
                </c:pt>
                <c:pt idx="109">
                  <c:v>-23.21828133005839</c:v>
                </c:pt>
                <c:pt idx="110">
                  <c:v>-23.587136648779747</c:v>
                </c:pt>
                <c:pt idx="111">
                  <c:v>-23.936167185971684</c:v>
                </c:pt>
                <c:pt idx="112">
                  <c:v>-24.26488563335802</c:v>
                </c:pt>
                <c:pt idx="113">
                  <c:v>-24.572994116415117</c:v>
                </c:pt>
                <c:pt idx="114">
                  <c:v>-24.860394021721703</c:v>
                </c:pt>
                <c:pt idx="115">
                  <c:v>-25.127188567310426</c:v>
                </c:pt>
                <c:pt idx="116">
                  <c:v>-25.373677873677394</c:v>
                </c:pt>
                <c:pt idx="117">
                  <c:v>-25.60034689438126</c:v>
                </c:pt>
                <c:pt idx="118">
                  <c:v>-25.807847117368595</c:v>
                </c:pt>
                <c:pt idx="119">
                  <c:v>-25.99697338044507</c:v>
                </c:pt>
                <c:pt idx="120">
                  <c:v>-26.168637409192655</c:v>
                </c:pt>
                <c:pt idx="121">
                  <c:v>-26.323839766225362</c:v>
                </c:pt>
                <c:pt idx="122">
                  <c:v>-26.4636418103007</c:v>
                </c:pt>
                <c:pt idx="123">
                  <c:v>-26.58913903908342</c:v>
                </c:pt>
                <c:pt idx="124">
                  <c:v>-26.701436879643893</c:v>
                </c:pt>
                <c:pt idx="125">
                  <c:v>-26.801629647154392</c:v>
                </c:pt>
                <c:pt idx="126">
                  <c:v>-26.890783058819196</c:v>
                </c:pt>
                <c:pt idx="127">
                  <c:v>-26.969920398784353</c:v>
                </c:pt>
                <c:pt idx="128">
                  <c:v>-27.04001219893339</c:v>
                </c:pt>
                <c:pt idx="129">
                  <c:v>-27.101969136102966</c:v>
                </c:pt>
                <c:pt idx="130">
                  <c:v>-27.156637745022664</c:v>
                </c:pt>
                <c:pt idx="131">
                  <c:v>-27.20479849899317</c:v>
                </c:pt>
                <c:pt idx="132">
                  <c:v>-27.247165805026953</c:v>
                </c:pt>
                <c:pt idx="133">
                  <c:v>-27.284389484612547</c:v>
                </c:pt>
                <c:pt idx="134">
                  <c:v>-27.31705735438298</c:v>
                </c:pt>
                <c:pt idx="135">
                  <c:v>-27.345698573743725</c:v>
                </c:pt>
                <c:pt idx="136">
                  <c:v>-27.370787482171593</c:v>
                </c:pt>
                <c:pt idx="137">
                  <c:v>-27.392747702764837</c:v>
                </c:pt>
                <c:pt idx="138">
                  <c:v>-27.411956337818147</c:v>
                </c:pt>
                <c:pt idx="139">
                  <c:v>-27.428748125200237</c:v>
                </c:pt>
                <c:pt idx="140">
                  <c:v>-27.443419460606037</c:v>
                </c:pt>
                <c:pt idx="141">
                  <c:v>-27.456232220474256</c:v>
                </c:pt>
                <c:pt idx="142">
                  <c:v>-27.467417344039646</c:v>
                </c:pt>
              </c:numCache>
            </c:numRef>
          </c:val>
          <c:smooth val="0"/>
        </c:ser>
        <c:ser>
          <c:idx val="1"/>
          <c:order val="2"/>
          <c:tx>
            <c:v>breakpoints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RIAAcurve!$I$9:$I$152</c:f>
              <c:numCache>
                <c:ptCount val="144"/>
                <c:pt idx="0">
                  <c:v>19.92</c:v>
                </c:pt>
                <c:pt idx="1">
                  <c:v>19.92</c:v>
                </c:pt>
                <c:pt idx="2">
                  <c:v>19.92</c:v>
                </c:pt>
                <c:pt idx="3">
                  <c:v>19.92</c:v>
                </c:pt>
                <c:pt idx="4">
                  <c:v>19.92</c:v>
                </c:pt>
                <c:pt idx="5">
                  <c:v>19.92</c:v>
                </c:pt>
                <c:pt idx="6">
                  <c:v>19.92</c:v>
                </c:pt>
                <c:pt idx="7">
                  <c:v>19.92</c:v>
                </c:pt>
                <c:pt idx="8">
                  <c:v>19.92</c:v>
                </c:pt>
                <c:pt idx="9">
                  <c:v>19.92</c:v>
                </c:pt>
                <c:pt idx="10">
                  <c:v>19.92</c:v>
                </c:pt>
                <c:pt idx="11">
                  <c:v>19.92</c:v>
                </c:pt>
                <c:pt idx="12">
                  <c:v>19.92</c:v>
                </c:pt>
                <c:pt idx="13">
                  <c:v>19.92</c:v>
                </c:pt>
                <c:pt idx="14">
                  <c:v>19.92</c:v>
                </c:pt>
                <c:pt idx="15">
                  <c:v>19.32</c:v>
                </c:pt>
                <c:pt idx="16">
                  <c:v>18.72</c:v>
                </c:pt>
                <c:pt idx="17">
                  <c:v>18.119999999999997</c:v>
                </c:pt>
                <c:pt idx="18">
                  <c:v>17.519999999999996</c:v>
                </c:pt>
                <c:pt idx="19">
                  <c:v>16.919999999999995</c:v>
                </c:pt>
                <c:pt idx="20">
                  <c:v>16.319999999999993</c:v>
                </c:pt>
                <c:pt idx="21">
                  <c:v>15.719999999999994</c:v>
                </c:pt>
                <c:pt idx="22">
                  <c:v>15.119999999999994</c:v>
                </c:pt>
                <c:pt idx="23">
                  <c:v>14.519999999999994</c:v>
                </c:pt>
                <c:pt idx="24">
                  <c:v>13.919999999999995</c:v>
                </c:pt>
                <c:pt idx="25">
                  <c:v>13.319999999999995</c:v>
                </c:pt>
                <c:pt idx="26">
                  <c:v>12.719999999999995</c:v>
                </c:pt>
                <c:pt idx="27">
                  <c:v>12.119999999999996</c:v>
                </c:pt>
                <c:pt idx="28">
                  <c:v>11.519999999999996</c:v>
                </c:pt>
                <c:pt idx="29">
                  <c:v>10.919999999999996</c:v>
                </c:pt>
                <c:pt idx="30">
                  <c:v>10.319999999999997</c:v>
                </c:pt>
                <c:pt idx="31">
                  <c:v>9.719999999999997</c:v>
                </c:pt>
                <c:pt idx="32">
                  <c:v>9.119999999999997</c:v>
                </c:pt>
                <c:pt idx="33">
                  <c:v>8.519999999999998</c:v>
                </c:pt>
                <c:pt idx="34">
                  <c:v>7.919999999999998</c:v>
                </c:pt>
                <c:pt idx="35">
                  <c:v>7.3199999999999985</c:v>
                </c:pt>
                <c:pt idx="36">
                  <c:v>6.719999999999999</c:v>
                </c:pt>
                <c:pt idx="37">
                  <c:v>6.119999999999999</c:v>
                </c:pt>
                <c:pt idx="38">
                  <c:v>5.52</c:v>
                </c:pt>
                <c:pt idx="39">
                  <c:v>4.92</c:v>
                </c:pt>
                <c:pt idx="40">
                  <c:v>4.32</c:v>
                </c:pt>
                <c:pt idx="41">
                  <c:v>3.72</c:v>
                </c:pt>
                <c:pt idx="42">
                  <c:v>3.12</c:v>
                </c:pt>
                <c:pt idx="43">
                  <c:v>2.52</c:v>
                </c:pt>
                <c:pt idx="44">
                  <c:v>1.92</c:v>
                </c:pt>
                <c:pt idx="45">
                  <c:v>1.3199999999999998</c:v>
                </c:pt>
                <c:pt idx="46">
                  <c:v>0.7199999999999998</c:v>
                </c:pt>
                <c:pt idx="47">
                  <c:v>0.11999999999999966</c:v>
                </c:pt>
                <c:pt idx="48">
                  <c:v>0.11999999999999966</c:v>
                </c:pt>
                <c:pt idx="49">
                  <c:v>0.11999999999999966</c:v>
                </c:pt>
                <c:pt idx="50">
                  <c:v>0.11999999999999966</c:v>
                </c:pt>
                <c:pt idx="51">
                  <c:v>0.11999999999999966</c:v>
                </c:pt>
                <c:pt idx="52">
                  <c:v>0.11999999999999966</c:v>
                </c:pt>
                <c:pt idx="53">
                  <c:v>0.11999999999999966</c:v>
                </c:pt>
                <c:pt idx="54">
                  <c:v>0.11999999999999966</c:v>
                </c:pt>
                <c:pt idx="55">
                  <c:v>0.11999999999999966</c:v>
                </c:pt>
                <c:pt idx="56">
                  <c:v>0.11999999999999966</c:v>
                </c:pt>
                <c:pt idx="57">
                  <c:v>0.11999999999999966</c:v>
                </c:pt>
                <c:pt idx="58">
                  <c:v>0.11999999999999966</c:v>
                </c:pt>
                <c:pt idx="59">
                  <c:v>0.11999999999999966</c:v>
                </c:pt>
                <c:pt idx="60">
                  <c:v>0.11999999999999966</c:v>
                </c:pt>
                <c:pt idx="61">
                  <c:v>0.11999999999999966</c:v>
                </c:pt>
                <c:pt idx="62">
                  <c:v>0.11999999999999966</c:v>
                </c:pt>
                <c:pt idx="63">
                  <c:v>0.11999999999999966</c:v>
                </c:pt>
                <c:pt idx="64">
                  <c:v>0.11999999999999966</c:v>
                </c:pt>
                <c:pt idx="65">
                  <c:v>0.11999999999999966</c:v>
                </c:pt>
                <c:pt idx="66">
                  <c:v>0.11999999999999966</c:v>
                </c:pt>
                <c:pt idx="67">
                  <c:v>0.11999999999999966</c:v>
                </c:pt>
                <c:pt idx="68">
                  <c:v>0.11999999999999966</c:v>
                </c:pt>
                <c:pt idx="69">
                  <c:v>-0.4800000000000004</c:v>
                </c:pt>
                <c:pt idx="70">
                  <c:v>-1.0800000000000005</c:v>
                </c:pt>
                <c:pt idx="71">
                  <c:v>-1.6800000000000006</c:v>
                </c:pt>
                <c:pt idx="72">
                  <c:v>-2.2800000000000007</c:v>
                </c:pt>
                <c:pt idx="73">
                  <c:v>-2.880000000000001</c:v>
                </c:pt>
                <c:pt idx="74">
                  <c:v>-3.480000000000001</c:v>
                </c:pt>
                <c:pt idx="75">
                  <c:v>-4.080000000000001</c:v>
                </c:pt>
                <c:pt idx="76">
                  <c:v>-4.6800000000000015</c:v>
                </c:pt>
                <c:pt idx="77">
                  <c:v>-5.280000000000001</c:v>
                </c:pt>
                <c:pt idx="78">
                  <c:v>-5.880000000000001</c:v>
                </c:pt>
                <c:pt idx="79">
                  <c:v>-6.48</c:v>
                </c:pt>
                <c:pt idx="80">
                  <c:v>-7.08</c:v>
                </c:pt>
                <c:pt idx="81">
                  <c:v>-7.68</c:v>
                </c:pt>
                <c:pt idx="82">
                  <c:v>-8.28</c:v>
                </c:pt>
                <c:pt idx="83">
                  <c:v>-8.879999999999999</c:v>
                </c:pt>
                <c:pt idx="84">
                  <c:v>-9.479999999999999</c:v>
                </c:pt>
                <c:pt idx="85">
                  <c:v>-10.079999999999998</c:v>
                </c:pt>
                <c:pt idx="86">
                  <c:v>-10.679999999999998</c:v>
                </c:pt>
                <c:pt idx="87">
                  <c:v>-11.279999999999998</c:v>
                </c:pt>
                <c:pt idx="88">
                  <c:v>-11.879999999999997</c:v>
                </c:pt>
                <c:pt idx="89">
                  <c:v>-12.479999999999997</c:v>
                </c:pt>
                <c:pt idx="90">
                  <c:v>-13.079999999999997</c:v>
                </c:pt>
                <c:pt idx="91">
                  <c:v>-13.679999999999996</c:v>
                </c:pt>
                <c:pt idx="92">
                  <c:v>-14.279999999999996</c:v>
                </c:pt>
                <c:pt idx="93">
                  <c:v>-14.879999999999995</c:v>
                </c:pt>
                <c:pt idx="94">
                  <c:v>-15.479999999999995</c:v>
                </c:pt>
                <c:pt idx="95">
                  <c:v>-16.079999999999995</c:v>
                </c:pt>
                <c:pt idx="96">
                  <c:v>-16.679999999999996</c:v>
                </c:pt>
                <c:pt idx="97">
                  <c:v>-17.279999999999998</c:v>
                </c:pt>
                <c:pt idx="98">
                  <c:v>-17.88</c:v>
                </c:pt>
                <c:pt idx="99">
                  <c:v>-18.48</c:v>
                </c:pt>
                <c:pt idx="100">
                  <c:v>-19.080000000000002</c:v>
                </c:pt>
                <c:pt idx="101">
                  <c:v>-19.680000000000003</c:v>
                </c:pt>
                <c:pt idx="102">
                  <c:v>-20.280000000000005</c:v>
                </c:pt>
                <c:pt idx="103">
                  <c:v>-20.880000000000006</c:v>
                </c:pt>
                <c:pt idx="104">
                  <c:v>-21.480000000000008</c:v>
                </c:pt>
                <c:pt idx="105">
                  <c:v>-22.08000000000001</c:v>
                </c:pt>
                <c:pt idx="106">
                  <c:v>-22.68000000000001</c:v>
                </c:pt>
                <c:pt idx="107">
                  <c:v>-23.280000000000012</c:v>
                </c:pt>
                <c:pt idx="108">
                  <c:v>-23.880000000000013</c:v>
                </c:pt>
                <c:pt idx="109">
                  <c:v>-24.480000000000015</c:v>
                </c:pt>
                <c:pt idx="110">
                  <c:v>-25.080000000000016</c:v>
                </c:pt>
                <c:pt idx="111">
                  <c:v>-25.680000000000017</c:v>
                </c:pt>
                <c:pt idx="112">
                  <c:v>-26.28000000000002</c:v>
                </c:pt>
                <c:pt idx="113">
                  <c:v>-26.88000000000002</c:v>
                </c:pt>
                <c:pt idx="114">
                  <c:v>-27.48000000000002</c:v>
                </c:pt>
                <c:pt idx="115">
                  <c:v>-28.080000000000023</c:v>
                </c:pt>
                <c:pt idx="116">
                  <c:v>-28.080000000000023</c:v>
                </c:pt>
                <c:pt idx="117">
                  <c:v>-28.080000000000023</c:v>
                </c:pt>
                <c:pt idx="118">
                  <c:v>-28.080000000000023</c:v>
                </c:pt>
                <c:pt idx="119">
                  <c:v>-28.080000000000023</c:v>
                </c:pt>
                <c:pt idx="120">
                  <c:v>-28.080000000000023</c:v>
                </c:pt>
                <c:pt idx="121">
                  <c:v>-28.080000000000023</c:v>
                </c:pt>
                <c:pt idx="122">
                  <c:v>-28.080000000000023</c:v>
                </c:pt>
                <c:pt idx="123">
                  <c:v>-28.080000000000023</c:v>
                </c:pt>
                <c:pt idx="124">
                  <c:v>-28.080000000000023</c:v>
                </c:pt>
                <c:pt idx="125">
                  <c:v>-28.080000000000023</c:v>
                </c:pt>
                <c:pt idx="126">
                  <c:v>-28.080000000000023</c:v>
                </c:pt>
                <c:pt idx="127">
                  <c:v>-28.080000000000023</c:v>
                </c:pt>
                <c:pt idx="128">
                  <c:v>-28.080000000000023</c:v>
                </c:pt>
                <c:pt idx="129">
                  <c:v>-28.080000000000023</c:v>
                </c:pt>
                <c:pt idx="130">
                  <c:v>-28.080000000000023</c:v>
                </c:pt>
                <c:pt idx="131">
                  <c:v>-28.080000000000023</c:v>
                </c:pt>
                <c:pt idx="132">
                  <c:v>-28.080000000000023</c:v>
                </c:pt>
                <c:pt idx="133">
                  <c:v>-28.080000000000023</c:v>
                </c:pt>
                <c:pt idx="134">
                  <c:v>-28.080000000000023</c:v>
                </c:pt>
                <c:pt idx="135">
                  <c:v>-28.080000000000023</c:v>
                </c:pt>
                <c:pt idx="136">
                  <c:v>-28.080000000000023</c:v>
                </c:pt>
                <c:pt idx="137">
                  <c:v>-28.080000000000023</c:v>
                </c:pt>
                <c:pt idx="138">
                  <c:v>-28.080000000000023</c:v>
                </c:pt>
                <c:pt idx="139">
                  <c:v>-28.080000000000023</c:v>
                </c:pt>
                <c:pt idx="140">
                  <c:v>-28.080000000000023</c:v>
                </c:pt>
                <c:pt idx="141">
                  <c:v>-28.080000000000023</c:v>
                </c:pt>
                <c:pt idx="142">
                  <c:v>-28.080000000000023</c:v>
                </c:pt>
                <c:pt idx="143">
                  <c:v>-28.080000000000023</c:v>
                </c:pt>
              </c:numCache>
            </c:numRef>
          </c:val>
          <c:smooth val="0"/>
        </c:ser>
        <c:marker val="1"/>
        <c:axId val="64212899"/>
        <c:axId val="41045180"/>
      </c:lineChart>
      <c:catAx>
        <c:axId val="64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6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180"/>
        <c:crosses val="autoZero"/>
        <c:auto val="1"/>
        <c:lblOffset val="100"/>
        <c:noMultiLvlLbl val="0"/>
      </c:catAx>
      <c:valAx>
        <c:axId val="4104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28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07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0389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1.140625" style="0" customWidth="1"/>
    <col min="2" max="4" width="9.00390625" style="0" customWidth="1"/>
    <col min="5" max="5" width="12.28125" style="0" customWidth="1"/>
    <col min="6" max="6" width="13.57421875" style="0" customWidth="1"/>
    <col min="7" max="7" width="15.00390625" style="0" customWidth="1"/>
    <col min="8" max="10" width="9.00390625" style="0" customWidth="1"/>
    <col min="11" max="11" width="11.140625" style="0" customWidth="1"/>
    <col min="12" max="16384" width="9.00390625" style="0" customWidth="1"/>
  </cols>
  <sheetData>
    <row r="1" spans="1:6" ht="12.75">
      <c r="A1" s="17" t="s">
        <v>24</v>
      </c>
      <c r="F1" s="2"/>
    </row>
    <row r="2" spans="1:6" ht="12.75">
      <c r="A2" s="1"/>
      <c r="F2" s="2"/>
    </row>
    <row r="3" spans="1:6" ht="12.75">
      <c r="A3" s="14" t="s">
        <v>14</v>
      </c>
      <c r="F3" s="2"/>
    </row>
    <row r="4" spans="1:7" ht="12.75">
      <c r="A4" s="3">
        <v>1000</v>
      </c>
      <c r="B4" s="12">
        <f>10*LOG10(1+(4*PI()*PI()*B$8*B$8*$A4*$A4))</f>
        <v>26.02300469790648</v>
      </c>
      <c r="C4" s="12">
        <f>10*LOG10(1+(4*PI()*PI()*C$8*C$8*$A4*$A4))</f>
        <v>0.8709469663096594</v>
      </c>
      <c r="D4" s="12">
        <f>10*LOG10(1+(4*PI()*PI()*D$8*D$8*$A4*$A4))</f>
        <v>6.982933245174172</v>
      </c>
      <c r="E4" s="12">
        <f>10*LOG10(1+(4*PI()*PI()*E$8*E$8*$A4*$A4))</f>
        <v>0.0017334511704965717</v>
      </c>
      <c r="F4" s="13">
        <f>D4-B4-C4</f>
        <v>-19.911018419041966</v>
      </c>
      <c r="G4" s="13">
        <f>D4+E4-B4-C4</f>
        <v>-19.90928496787147</v>
      </c>
    </row>
    <row r="5" spans="1:6" ht="12.75">
      <c r="A5" s="3"/>
      <c r="F5" s="2"/>
    </row>
    <row r="6" spans="5:9" ht="18.75" customHeight="1">
      <c r="E6" t="s">
        <v>22</v>
      </c>
      <c r="F6" t="s">
        <v>21</v>
      </c>
      <c r="G6" t="s">
        <v>9</v>
      </c>
      <c r="I6" s="4" t="s">
        <v>3</v>
      </c>
    </row>
    <row r="7" spans="1:10" ht="12.75">
      <c r="A7" s="8" t="s">
        <v>10</v>
      </c>
      <c r="B7" s="8" t="s">
        <v>0</v>
      </c>
      <c r="C7" s="8" t="s">
        <v>1</v>
      </c>
      <c r="D7" s="8" t="s">
        <v>2</v>
      </c>
      <c r="E7" s="8" t="s">
        <v>11</v>
      </c>
      <c r="F7" s="8" t="s">
        <v>12</v>
      </c>
      <c r="G7" s="8" t="s">
        <v>13</v>
      </c>
      <c r="H7" s="8"/>
      <c r="I7" s="5"/>
      <c r="J7" s="5"/>
    </row>
    <row r="8" spans="1:8" ht="12.75">
      <c r="A8" s="8">
        <v>10</v>
      </c>
      <c r="B8" s="8">
        <v>0.00318</v>
      </c>
      <c r="C8" s="8">
        <v>7.5E-05</v>
      </c>
      <c r="D8" s="8">
        <v>0.000318</v>
      </c>
      <c r="E8" s="9">
        <v>3.18E-06</v>
      </c>
      <c r="F8" s="10" t="s">
        <v>4</v>
      </c>
      <c r="G8" s="10" t="s">
        <v>4</v>
      </c>
      <c r="H8" s="10"/>
    </row>
    <row r="9" spans="1:11" ht="12.75">
      <c r="A9" s="8"/>
      <c r="B9" s="8"/>
      <c r="C9" s="8"/>
      <c r="D9" s="8"/>
      <c r="E9" s="8"/>
      <c r="F9" s="10" t="s">
        <v>19</v>
      </c>
      <c r="G9" s="10" t="s">
        <v>20</v>
      </c>
      <c r="H9" s="10"/>
      <c r="I9">
        <v>19.92</v>
      </c>
      <c r="J9" t="s">
        <v>5</v>
      </c>
      <c r="K9" s="16" t="s">
        <v>16</v>
      </c>
    </row>
    <row r="10" spans="1:9" ht="12.75">
      <c r="A10" s="11">
        <v>20</v>
      </c>
      <c r="B10" s="12">
        <f>10*LOG10(1+(4*PI()*PI()*B$8*B$8*$A10*$A10))</f>
        <v>0.6434139548778679</v>
      </c>
      <c r="C10" s="12">
        <f>10*LOG10(1+(4*PI()*PI()*C$8*C$8*$A10*$A10))</f>
        <v>0.0003857511934972326</v>
      </c>
      <c r="D10" s="12">
        <f>10*LOG10(1+(4*PI()*PI()*D$8*D$8*$A10*$A10))</f>
        <v>0.006929657186476725</v>
      </c>
      <c r="E10" s="12">
        <f>10*LOG10(1+(4*PI()*PI()*E$8*E$8*$A10*$A10))</f>
        <v>6.935188099697523E-07</v>
      </c>
      <c r="F10" s="13">
        <f>D10-B10-C10-F$4</f>
        <v>19.27414837015708</v>
      </c>
      <c r="G10" s="13">
        <f>D10+E10-B10-C10-G$4</f>
        <v>19.272415612505394</v>
      </c>
      <c r="H10" s="13"/>
      <c r="I10">
        <v>19.92</v>
      </c>
    </row>
    <row r="11" spans="1:9" ht="12.75">
      <c r="A11" s="3">
        <f aca="true" t="shared" si="0" ref="A11:A74">A10*(2^0.1)</f>
        <v>21.435469250725863</v>
      </c>
      <c r="B11" s="12">
        <f aca="true" t="shared" si="1" ref="B11:E42">10*LOG10(1+(4*PI()*PI()*B$8*B$8*$A11*$A11))</f>
        <v>0.731440626324587</v>
      </c>
      <c r="C11" s="12">
        <f t="shared" si="1"/>
        <v>0.00044310883526441617</v>
      </c>
      <c r="D11" s="12">
        <f t="shared" si="1"/>
        <v>0.007959142137305773</v>
      </c>
      <c r="E11" s="12">
        <f t="shared" si="1"/>
        <v>7.96643906940741E-07</v>
      </c>
      <c r="F11" s="13">
        <f aca="true" t="shared" si="2" ref="F11:F74">D11-B11-C11-F$4</f>
        <v>19.18709382601942</v>
      </c>
      <c r="G11" s="13">
        <f aca="true" t="shared" si="3" ref="G11:G74">D11+E11-B11-C11-G$4</f>
        <v>19.185361171492833</v>
      </c>
      <c r="H11" s="13"/>
      <c r="I11" s="6">
        <f aca="true" t="shared" si="4" ref="I11:I23">I10</f>
        <v>19.92</v>
      </c>
    </row>
    <row r="12" spans="1:9" ht="12.75">
      <c r="A12" s="3">
        <f t="shared" si="0"/>
        <v>22.973967099940698</v>
      </c>
      <c r="B12" s="12">
        <f t="shared" si="1"/>
        <v>0.8304027210082771</v>
      </c>
      <c r="C12" s="12">
        <f t="shared" si="1"/>
        <v>0.000508994529155226</v>
      </c>
      <c r="D12" s="12">
        <f t="shared" si="1"/>
        <v>0.009141408718426182</v>
      </c>
      <c r="E12" s="12">
        <f t="shared" si="1"/>
        <v>9.151035320875971E-07</v>
      </c>
      <c r="F12" s="13">
        <f t="shared" si="2"/>
        <v>19.08924811222296</v>
      </c>
      <c r="G12" s="13">
        <f t="shared" si="3"/>
        <v>19.087515576155997</v>
      </c>
      <c r="H12" s="13"/>
      <c r="I12" s="6">
        <f t="shared" si="4"/>
        <v>19.92</v>
      </c>
    </row>
    <row r="13" spans="1:9" ht="12.75">
      <c r="A13" s="3">
        <f t="shared" si="0"/>
        <v>24.62288826689832</v>
      </c>
      <c r="B13" s="12">
        <f t="shared" si="1"/>
        <v>0.9413652207130143</v>
      </c>
      <c r="C13" s="12">
        <f t="shared" si="1"/>
        <v>0.0005846760838378096</v>
      </c>
      <c r="D13" s="12">
        <f t="shared" si="1"/>
        <v>0.010499079324439184</v>
      </c>
      <c r="E13" s="12">
        <f t="shared" si="1"/>
        <v>1.051177906294769E-06</v>
      </c>
      <c r="F13" s="13">
        <f t="shared" si="2"/>
        <v>18.979567601569553</v>
      </c>
      <c r="G13" s="13">
        <f t="shared" si="3"/>
        <v>18.977835201576966</v>
      </c>
      <c r="H13" s="13"/>
      <c r="I13" s="6">
        <f t="shared" si="4"/>
        <v>19.92</v>
      </c>
    </row>
    <row r="14" spans="1:9" ht="12.75">
      <c r="A14" s="3">
        <f t="shared" si="0"/>
        <v>26.39015821545788</v>
      </c>
      <c r="B14" s="12">
        <f t="shared" si="1"/>
        <v>1.0654242000865168</v>
      </c>
      <c r="C14" s="12">
        <f t="shared" si="1"/>
        <v>0.0006716097336368163</v>
      </c>
      <c r="D14" s="12">
        <f t="shared" si="1"/>
        <v>0.012058109707584414</v>
      </c>
      <c r="E14" s="12">
        <f t="shared" si="1"/>
        <v>1.2074863093355319E-06</v>
      </c>
      <c r="F14" s="13">
        <f t="shared" si="2"/>
        <v>18.856980718929396</v>
      </c>
      <c r="G14" s="13">
        <f t="shared" si="3"/>
        <v>18.85524847524521</v>
      </c>
      <c r="H14" s="13"/>
      <c r="I14" s="6">
        <f t="shared" si="4"/>
        <v>19.92</v>
      </c>
    </row>
    <row r="15" spans="1:9" ht="12.75">
      <c r="A15" s="3">
        <f t="shared" si="0"/>
        <v>28.284271247461895</v>
      </c>
      <c r="B15" s="12">
        <f t="shared" si="1"/>
        <v>1.2036898803280405</v>
      </c>
      <c r="C15" s="12">
        <f t="shared" si="1"/>
        <v>0.0007714681266551268</v>
      </c>
      <c r="D15" s="12">
        <f t="shared" si="1"/>
        <v>0.013848274937415628</v>
      </c>
      <c r="E15" s="12">
        <f t="shared" si="1"/>
        <v>1.3870375091924694E-06</v>
      </c>
      <c r="F15" s="13">
        <f t="shared" si="2"/>
        <v>18.720405345524686</v>
      </c>
      <c r="G15" s="13">
        <f t="shared" si="3"/>
        <v>18.718673281391702</v>
      </c>
      <c r="H15" s="13"/>
      <c r="I15" s="6">
        <f t="shared" si="4"/>
        <v>19.92</v>
      </c>
    </row>
    <row r="16" spans="1:9" ht="12.75">
      <c r="A16" s="3">
        <f t="shared" si="0"/>
        <v>30.314331330207953</v>
      </c>
      <c r="B16" s="12">
        <f t="shared" si="1"/>
        <v>1.3572661135059128</v>
      </c>
      <c r="C16" s="12">
        <f t="shared" si="1"/>
        <v>0.0008861724649328045</v>
      </c>
      <c r="D16" s="12">
        <f t="shared" si="1"/>
        <v>0.015903724550520082</v>
      </c>
      <c r="E16" s="12">
        <f t="shared" si="1"/>
        <v>1.5932876667855727E-06</v>
      </c>
      <c r="F16" s="13">
        <f t="shared" si="2"/>
        <v>18.56876985762164</v>
      </c>
      <c r="G16" s="13">
        <f t="shared" si="3"/>
        <v>18.56703799973881</v>
      </c>
      <c r="H16" s="13"/>
      <c r="I16" s="6">
        <f t="shared" si="4"/>
        <v>19.92</v>
      </c>
    </row>
    <row r="17" spans="1:9" ht="12.75">
      <c r="A17" s="3">
        <f t="shared" si="0"/>
        <v>32.49009585424941</v>
      </c>
      <c r="B17" s="12">
        <f t="shared" si="1"/>
        <v>1.5272266473053342</v>
      </c>
      <c r="C17" s="12">
        <f t="shared" si="1"/>
        <v>0.0010179294109795628</v>
      </c>
      <c r="D17" s="12">
        <f t="shared" si="1"/>
        <v>0.018263616212495094</v>
      </c>
      <c r="E17" s="12">
        <f t="shared" si="1"/>
        <v>1.8302068723177532E-06</v>
      </c>
      <c r="F17" s="13">
        <f t="shared" si="2"/>
        <v>18.40103745853815</v>
      </c>
      <c r="G17" s="13">
        <f t="shared" si="3"/>
        <v>18.399305837574524</v>
      </c>
      <c r="H17" s="13"/>
      <c r="I17" s="6">
        <f t="shared" si="4"/>
        <v>19.92</v>
      </c>
    </row>
    <row r="18" spans="1:9" ht="12.75">
      <c r="A18" s="3">
        <f t="shared" si="0"/>
        <v>34.82202253184495</v>
      </c>
      <c r="B18" s="12">
        <f t="shared" si="1"/>
        <v>1.7145888499140949</v>
      </c>
      <c r="C18" s="12">
        <f t="shared" si="1"/>
        <v>0.0011692734652922437</v>
      </c>
      <c r="D18" s="12">
        <f t="shared" si="1"/>
        <v>0.020972838299596022</v>
      </c>
      <c r="E18" s="12">
        <f t="shared" si="1"/>
        <v>2.1023555571953788E-06</v>
      </c>
      <c r="F18" s="13">
        <f t="shared" si="2"/>
        <v>18.216233133962174</v>
      </c>
      <c r="G18" s="13">
        <f t="shared" si="3"/>
        <v>18.214501785147238</v>
      </c>
      <c r="H18" s="13"/>
      <c r="I18" s="6">
        <f t="shared" si="4"/>
        <v>19.92</v>
      </c>
    </row>
    <row r="19" spans="1:9" ht="12.75">
      <c r="A19" s="3">
        <f t="shared" si="0"/>
        <v>37.32131966147228</v>
      </c>
      <c r="B19" s="12">
        <f t="shared" si="1"/>
        <v>1.9202859195901325</v>
      </c>
      <c r="C19" s="12">
        <f t="shared" si="1"/>
        <v>0.001343115623014264</v>
      </c>
      <c r="D19" s="12">
        <f t="shared" si="1"/>
        <v>0.024082832961706657</v>
      </c>
      <c r="E19" s="12">
        <f t="shared" si="1"/>
        <v>2.414972283913239E-06</v>
      </c>
      <c r="F19" s="13">
        <f t="shared" si="2"/>
        <v>18.013472216790525</v>
      </c>
      <c r="G19" s="13">
        <f t="shared" si="3"/>
        <v>18.011741180592317</v>
      </c>
      <c r="H19" s="13"/>
      <c r="I19" s="6">
        <f t="shared" si="4"/>
        <v>19.92</v>
      </c>
    </row>
    <row r="20" spans="1:9" ht="12.75">
      <c r="A20" s="3">
        <f t="shared" si="0"/>
        <v>39.99999999999998</v>
      </c>
      <c r="B20" s="12">
        <f t="shared" si="1"/>
        <v>2.1451389204416462</v>
      </c>
      <c r="C20" s="12">
        <f t="shared" si="1"/>
        <v>0.0015427992362868456</v>
      </c>
      <c r="D20" s="12">
        <f t="shared" si="1"/>
        <v>0.027652532434465645</v>
      </c>
      <c r="E20" s="12">
        <f t="shared" si="1"/>
        <v>2.7740745744326125E-06</v>
      </c>
      <c r="F20" s="13">
        <f t="shared" si="2"/>
        <v>17.7919892317985</v>
      </c>
      <c r="G20" s="13">
        <f t="shared" si="3"/>
        <v>17.79025855470258</v>
      </c>
      <c r="H20" s="13"/>
      <c r="I20" s="6">
        <f t="shared" si="4"/>
        <v>19.92</v>
      </c>
    </row>
    <row r="21" spans="1:9" ht="12.75">
      <c r="A21" s="3">
        <f t="shared" si="0"/>
        <v>42.870938501451704</v>
      </c>
      <c r="B21" s="12">
        <f t="shared" si="1"/>
        <v>2.3898302244614236</v>
      </c>
      <c r="C21" s="12">
        <f t="shared" si="1"/>
        <v>0.0017721641443705749</v>
      </c>
      <c r="D21" s="12">
        <f t="shared" si="1"/>
        <v>0.03174942259871072</v>
      </c>
      <c r="E21" s="12">
        <f t="shared" si="1"/>
        <v>3.1865747490450316E-06</v>
      </c>
      <c r="F21" s="13">
        <f t="shared" si="2"/>
        <v>17.551165453034884</v>
      </c>
      <c r="G21" s="13">
        <f t="shared" si="3"/>
        <v>17.549435188439137</v>
      </c>
      <c r="H21" s="13"/>
      <c r="I21" s="6">
        <f t="shared" si="4"/>
        <v>19.92</v>
      </c>
    </row>
    <row r="22" spans="1:9" ht="12.75">
      <c r="A22" s="3">
        <f t="shared" si="0"/>
        <v>45.947934199881374</v>
      </c>
      <c r="B22" s="12">
        <f t="shared" si="1"/>
        <v>2.6548800497578307</v>
      </c>
      <c r="C22" s="12">
        <f t="shared" si="1"/>
        <v>0.0020356202885391857</v>
      </c>
      <c r="D22" s="12">
        <f t="shared" si="1"/>
        <v>0.03645074899853147</v>
      </c>
      <c r="E22" s="12">
        <f t="shared" si="1"/>
        <v>3.660412973348759E-06</v>
      </c>
      <c r="F22" s="13">
        <f t="shared" si="2"/>
        <v>17.29055349799413</v>
      </c>
      <c r="G22" s="13">
        <f t="shared" si="3"/>
        <v>17.288823707236606</v>
      </c>
      <c r="H22" s="13"/>
      <c r="I22" s="6">
        <f t="shared" si="4"/>
        <v>19.92</v>
      </c>
    </row>
    <row r="23" spans="1:12" ht="12.75">
      <c r="A23" s="3">
        <f t="shared" si="0"/>
        <v>49.24577653379662</v>
      </c>
      <c r="B23" s="12">
        <f t="shared" si="1"/>
        <v>2.940627727395779</v>
      </c>
      <c r="C23" s="12">
        <f t="shared" si="1"/>
        <v>0.0023382322057821535</v>
      </c>
      <c r="D23" s="12">
        <f t="shared" si="1"/>
        <v>0.041844881665026805</v>
      </c>
      <c r="E23" s="12">
        <f t="shared" si="1"/>
        <v>4.2047100976362465E-06</v>
      </c>
      <c r="F23" s="13">
        <f t="shared" si="2"/>
        <v>17.009897341105432</v>
      </c>
      <c r="G23" s="13">
        <f t="shared" si="3"/>
        <v>17.008168094645036</v>
      </c>
      <c r="H23" s="13"/>
      <c r="I23" s="7">
        <f t="shared" si="4"/>
        <v>19.92</v>
      </c>
      <c r="J23" t="s">
        <v>6</v>
      </c>
      <c r="K23" s="16" t="s">
        <v>15</v>
      </c>
      <c r="L23" t="s">
        <v>23</v>
      </c>
    </row>
    <row r="24" spans="1:9" ht="12.75">
      <c r="A24" s="3">
        <f t="shared" si="0"/>
        <v>52.78031643091574</v>
      </c>
      <c r="B24" s="12">
        <f t="shared" si="1"/>
        <v>3.247219087603945</v>
      </c>
      <c r="C24" s="12">
        <f t="shared" si="1"/>
        <v>0.002685815997403601</v>
      </c>
      <c r="D24" s="12">
        <f t="shared" si="1"/>
        <v>0.04803285606747799</v>
      </c>
      <c r="E24" s="12">
        <f t="shared" si="1"/>
        <v>4.829943223974287E-06</v>
      </c>
      <c r="F24" s="13">
        <f t="shared" si="2"/>
        <v>16.709146371508094</v>
      </c>
      <c r="G24" s="13">
        <f t="shared" si="3"/>
        <v>16.707417750280825</v>
      </c>
      <c r="H24" s="13"/>
      <c r="I24" s="6">
        <f aca="true" t="shared" si="5" ref="I24:I56">I23-0.6</f>
        <v>19.32</v>
      </c>
    </row>
    <row r="25" spans="1:9" ht="12.75">
      <c r="A25" s="3">
        <f t="shared" si="0"/>
        <v>56.56854249492377</v>
      </c>
      <c r="B25" s="12">
        <f t="shared" si="1"/>
        <v>3.574600943274761</v>
      </c>
      <c r="C25" s="12">
        <f t="shared" si="1"/>
        <v>0.0030850505991042616</v>
      </c>
      <c r="D25" s="12">
        <f t="shared" si="1"/>
        <v>0.05513010821212732</v>
      </c>
      <c r="E25" s="12">
        <f t="shared" si="1"/>
        <v>5.548147377878686E-06</v>
      </c>
      <c r="F25" s="13">
        <f t="shared" si="2"/>
        <v>16.388462533380228</v>
      </c>
      <c r="G25" s="13">
        <f t="shared" si="3"/>
        <v>16.38673463035711</v>
      </c>
      <c r="H25" s="13"/>
      <c r="I25" s="6">
        <f t="shared" si="5"/>
        <v>18.72</v>
      </c>
    </row>
    <row r="26" spans="1:9" ht="12.75">
      <c r="A26" s="3">
        <f t="shared" si="0"/>
        <v>60.628662660415884</v>
      </c>
      <c r="B26" s="12">
        <f t="shared" si="1"/>
        <v>3.922523108596774</v>
      </c>
      <c r="C26" s="12">
        <f t="shared" si="1"/>
        <v>0.0035436054417031307</v>
      </c>
      <c r="D26" s="12">
        <f t="shared" si="1"/>
        <v>0.06326842217715739</v>
      </c>
      <c r="E26" s="12">
        <f t="shared" si="1"/>
        <v>6.373147160951649E-06</v>
      </c>
      <c r="F26" s="13">
        <f t="shared" si="2"/>
        <v>16.048220127180645</v>
      </c>
      <c r="G26" s="13">
        <f t="shared" si="3"/>
        <v>16.046493049157313</v>
      </c>
      <c r="H26" s="13"/>
      <c r="I26" s="6">
        <f t="shared" si="5"/>
        <v>18.119999999999997</v>
      </c>
    </row>
    <row r="27" spans="1:9" ht="12.75">
      <c r="A27" s="3">
        <f t="shared" si="0"/>
        <v>64.9801917084988</v>
      </c>
      <c r="B27" s="12">
        <f t="shared" si="1"/>
        <v>4.290547791895199</v>
      </c>
      <c r="C27" s="12">
        <f t="shared" si="1"/>
        <v>0.004070286890382433</v>
      </c>
      <c r="D27" s="12">
        <f t="shared" si="1"/>
        <v>0.07259810800812411</v>
      </c>
      <c r="E27" s="12">
        <f t="shared" si="1"/>
        <v>7.320822860588803E-06</v>
      </c>
      <c r="F27" s="13">
        <f t="shared" si="2"/>
        <v>15.68899844826451</v>
      </c>
      <c r="G27" s="13">
        <f t="shared" si="3"/>
        <v>15.687272317916875</v>
      </c>
      <c r="H27" s="13"/>
      <c r="I27" s="6">
        <f t="shared" si="5"/>
        <v>17.519999999999996</v>
      </c>
    </row>
    <row r="28" spans="1:9" ht="12.75">
      <c r="A28" s="3">
        <f t="shared" si="0"/>
        <v>69.64404506368987</v>
      </c>
      <c r="B28" s="12">
        <f t="shared" si="1"/>
        <v>4.678065624677143</v>
      </c>
      <c r="C28" s="12">
        <f t="shared" si="1"/>
        <v>0.004675206189737186</v>
      </c>
      <c r="D28" s="12">
        <f t="shared" si="1"/>
        <v>0.08329042663888506</v>
      </c>
      <c r="E28" s="12">
        <f t="shared" si="1"/>
        <v>8.409416123436761E-06</v>
      </c>
      <c r="F28" s="13">
        <f t="shared" si="2"/>
        <v>15.311568014813972</v>
      </c>
      <c r="G28" s="13">
        <f t="shared" si="3"/>
        <v>15.309842973059599</v>
      </c>
      <c r="H28" s="13"/>
      <c r="I28" s="6">
        <f t="shared" si="5"/>
        <v>16.919999999999995</v>
      </c>
    </row>
    <row r="29" spans="1:9" ht="12.75">
      <c r="A29" s="3">
        <f t="shared" si="0"/>
        <v>74.64263932294453</v>
      </c>
      <c r="B29" s="12">
        <f t="shared" si="1"/>
        <v>5.084317109462234</v>
      </c>
      <c r="C29" s="12">
        <f t="shared" si="1"/>
        <v>0.00536997202680546</v>
      </c>
      <c r="D29" s="12">
        <f t="shared" si="1"/>
        <v>0.09554027601587992</v>
      </c>
      <c r="E29" s="12">
        <f t="shared" si="1"/>
        <v>9.659881077367422E-06</v>
      </c>
      <c r="F29" s="13">
        <f t="shared" si="2"/>
        <v>14.916871613568805</v>
      </c>
      <c r="G29" s="13">
        <f t="shared" si="3"/>
        <v>14.915147822279389</v>
      </c>
      <c r="H29" s="13"/>
      <c r="I29" s="6">
        <f t="shared" si="5"/>
        <v>16.319999999999993</v>
      </c>
    </row>
    <row r="30" spans="1:9" ht="12.75">
      <c r="A30" s="3">
        <f t="shared" si="0"/>
        <v>79.99999999999993</v>
      </c>
      <c r="B30" s="12">
        <f t="shared" si="1"/>
        <v>5.508417943890502</v>
      </c>
      <c r="C30" s="12">
        <f t="shared" si="1"/>
        <v>0.006167911259831617</v>
      </c>
      <c r="D30" s="12">
        <f t="shared" si="1"/>
        <v>0.10956914847320318</v>
      </c>
      <c r="E30" s="12">
        <f t="shared" si="1"/>
        <v>1.1096287667962964E-05</v>
      </c>
      <c r="F30" s="13">
        <f t="shared" si="2"/>
        <v>14.506001712364835</v>
      </c>
      <c r="G30" s="13">
        <f t="shared" si="3"/>
        <v>14.504279357482009</v>
      </c>
      <c r="H30" s="13"/>
      <c r="I30" s="6">
        <f t="shared" si="5"/>
        <v>15.719999999999994</v>
      </c>
    </row>
    <row r="31" spans="1:9" ht="12.75">
      <c r="A31" s="3">
        <f t="shared" si="0"/>
        <v>85.74187700290338</v>
      </c>
      <c r="B31" s="12">
        <f t="shared" si="1"/>
        <v>5.949386535533741</v>
      </c>
      <c r="C31" s="12">
        <f t="shared" si="1"/>
        <v>0.007084321852310005</v>
      </c>
      <c r="D31" s="12">
        <f t="shared" si="1"/>
        <v>0.12562836312521652</v>
      </c>
      <c r="E31" s="12">
        <f t="shared" si="1"/>
        <v>1.2746284969506061E-05</v>
      </c>
      <c r="F31" s="13">
        <f t="shared" si="2"/>
        <v>14.08017592478113</v>
      </c>
      <c r="G31" s="13">
        <f t="shared" si="3"/>
        <v>14.078455219895606</v>
      </c>
      <c r="H31" s="13"/>
      <c r="I31" s="6">
        <f t="shared" si="5"/>
        <v>15.119999999999994</v>
      </c>
    </row>
    <row r="32" spans="1:9" ht="12.75">
      <c r="A32" s="3">
        <f t="shared" si="0"/>
        <v>91.89586839976272</v>
      </c>
      <c r="B32" s="12">
        <f t="shared" si="1"/>
        <v>6.406172057319338</v>
      </c>
      <c r="C32" s="12">
        <f t="shared" si="1"/>
        <v>0.008136762605470424</v>
      </c>
      <c r="D32" s="12">
        <f t="shared" si="1"/>
        <v>0.14400256800918418</v>
      </c>
      <c r="E32" s="12">
        <f t="shared" si="1"/>
        <v>1.4641633381585177E-05</v>
      </c>
      <c r="F32" s="13">
        <f t="shared" si="2"/>
        <v>13.640712167126342</v>
      </c>
      <c r="G32" s="13">
        <f t="shared" si="3"/>
        <v>13.638993357589229</v>
      </c>
      <c r="H32" s="13"/>
      <c r="I32" s="6">
        <f t="shared" si="5"/>
        <v>14.519999999999994</v>
      </c>
    </row>
    <row r="33" spans="1:9" ht="12.75">
      <c r="A33" s="3">
        <f t="shared" si="0"/>
        <v>98.49155306759322</v>
      </c>
      <c r="B33" s="12">
        <f t="shared" si="1"/>
        <v>6.877681577786262</v>
      </c>
      <c r="C33" s="12">
        <f t="shared" si="1"/>
        <v>0.009345384903546885</v>
      </c>
      <c r="D33" s="12">
        <f t="shared" si="1"/>
        <v>0.1650134942259683</v>
      </c>
      <c r="E33" s="12">
        <f t="shared" si="1"/>
        <v>1.6818815963419425E-05</v>
      </c>
      <c r="F33" s="13">
        <f t="shared" si="2"/>
        <v>13.189004950578125</v>
      </c>
      <c r="G33" s="13">
        <f t="shared" si="3"/>
        <v>13.187288318223594</v>
      </c>
      <c r="H33" s="13"/>
      <c r="I33" s="6">
        <f t="shared" si="5"/>
        <v>13.919999999999995</v>
      </c>
    </row>
    <row r="34" spans="1:9" ht="12.75">
      <c r="A34" s="3">
        <f t="shared" si="0"/>
        <v>105.56063286183145</v>
      </c>
      <c r="B34" s="12">
        <f t="shared" si="1"/>
        <v>7.362805087260057</v>
      </c>
      <c r="C34" s="12">
        <f t="shared" si="1"/>
        <v>0.010733312380280167</v>
      </c>
      <c r="D34" s="12">
        <f t="shared" si="1"/>
        <v>0.18902392762077655</v>
      </c>
      <c r="E34" s="12">
        <f t="shared" si="1"/>
        <v>1.9319740667636397E-05</v>
      </c>
      <c r="F34" s="13">
        <f t="shared" si="2"/>
        <v>12.726503947022405</v>
      </c>
      <c r="G34" s="13">
        <f t="shared" si="3"/>
        <v>12.72478981559258</v>
      </c>
      <c r="H34" s="13"/>
      <c r="I34" s="6">
        <f t="shared" si="5"/>
        <v>13.319999999999995</v>
      </c>
    </row>
    <row r="35" spans="1:9" ht="12.75">
      <c r="A35" s="3">
        <f t="shared" si="0"/>
        <v>113.13708498984751</v>
      </c>
      <c r="B35" s="12">
        <f t="shared" si="1"/>
        <v>7.860437578828151</v>
      </c>
      <c r="C35" s="12">
        <f t="shared" si="1"/>
        <v>0.012327075187035937</v>
      </c>
      <c r="D35" s="12">
        <f t="shared" si="1"/>
        <v>0.2164418418110689</v>
      </c>
      <c r="E35" s="12">
        <f t="shared" si="1"/>
        <v>2.2192546983856413E-05</v>
      </c>
      <c r="F35" s="13">
        <f t="shared" si="2"/>
        <v>12.254695606837847</v>
      </c>
      <c r="G35" s="13">
        <f t="shared" si="3"/>
        <v>12.252984348214337</v>
      </c>
      <c r="H35" s="13"/>
      <c r="I35" s="6">
        <f t="shared" si="5"/>
        <v>12.719999999999995</v>
      </c>
    </row>
    <row r="36" spans="1:9" ht="12.75">
      <c r="A36" s="3">
        <f t="shared" si="0"/>
        <v>121.25732532083174</v>
      </c>
      <c r="B36" s="12">
        <f t="shared" si="1"/>
        <v>8.369497684461507</v>
      </c>
      <c r="C36" s="12">
        <f t="shared" si="1"/>
        <v>0.01415710639634498</v>
      </c>
      <c r="D36" s="12">
        <f t="shared" si="1"/>
        <v>0.24772460883401407</v>
      </c>
      <c r="E36" s="12">
        <f t="shared" si="1"/>
        <v>2.5492532528568642E-05</v>
      </c>
      <c r="F36" s="13">
        <f t="shared" si="2"/>
        <v>11.775088237018128</v>
      </c>
      <c r="G36" s="13">
        <f t="shared" si="3"/>
        <v>11.773380278380161</v>
      </c>
      <c r="H36" s="13"/>
      <c r="I36" s="6">
        <f t="shared" si="5"/>
        <v>12.119999999999996</v>
      </c>
    </row>
    <row r="37" spans="1:9" ht="12.75">
      <c r="A37" s="3">
        <f t="shared" si="0"/>
        <v>129.96038341699756</v>
      </c>
      <c r="B37" s="12">
        <f t="shared" si="1"/>
        <v>8.888942675323689</v>
      </c>
      <c r="C37" s="12">
        <f t="shared" si="1"/>
        <v>0.01625830901153063</v>
      </c>
      <c r="D37" s="12">
        <f t="shared" si="1"/>
        <v>0.28338316973124544</v>
      </c>
      <c r="E37" s="12">
        <f t="shared" si="1"/>
        <v>2.9283217401109753E-05</v>
      </c>
      <c r="F37" s="13">
        <f t="shared" si="2"/>
        <v>11.289200604437992</v>
      </c>
      <c r="G37" s="13">
        <f t="shared" si="3"/>
        <v>11.287496436484899</v>
      </c>
      <c r="H37" s="13"/>
      <c r="I37" s="6">
        <f t="shared" si="5"/>
        <v>11.519999999999996</v>
      </c>
    </row>
    <row r="38" spans="1:9" ht="12.75">
      <c r="A38" s="3">
        <f t="shared" si="0"/>
        <v>139.28809012737972</v>
      </c>
      <c r="B38" s="12">
        <f t="shared" si="1"/>
        <v>9.417779888291271</v>
      </c>
      <c r="C38" s="12">
        <f t="shared" si="1"/>
        <v>0.01867070307246459</v>
      </c>
      <c r="D38" s="12">
        <f t="shared" si="1"/>
        <v>0.323986006716532</v>
      </c>
      <c r="E38" s="12">
        <f t="shared" si="1"/>
        <v>3.363756679423903E-05</v>
      </c>
      <c r="F38" s="13">
        <f t="shared" si="2"/>
        <v>10.798553834394763</v>
      </c>
      <c r="G38" s="13">
        <f t="shared" si="3"/>
        <v>10.796854020791063</v>
      </c>
      <c r="H38" s="13"/>
      <c r="I38" s="6">
        <f t="shared" si="5"/>
        <v>10.919999999999996</v>
      </c>
    </row>
    <row r="39" spans="1:9" ht="12.75">
      <c r="A39" s="3">
        <f t="shared" si="0"/>
        <v>149.28527864588904</v>
      </c>
      <c r="B39" s="12">
        <f t="shared" si="1"/>
        <v>9.95507482803763</v>
      </c>
      <c r="C39" s="12">
        <f t="shared" si="1"/>
        <v>0.02144016344451322</v>
      </c>
      <c r="D39" s="12">
        <f t="shared" si="1"/>
        <v>0.3701627114447395</v>
      </c>
      <c r="E39" s="12">
        <f t="shared" si="1"/>
        <v>3.8639395392082947E-05</v>
      </c>
      <c r="F39" s="13">
        <f t="shared" si="2"/>
        <v>10.304666139004564</v>
      </c>
      <c r="G39" s="13">
        <f t="shared" si="3"/>
        <v>10.30297132722946</v>
      </c>
      <c r="H39" s="13"/>
      <c r="I39" s="6">
        <f t="shared" si="5"/>
        <v>10.319999999999997</v>
      </c>
    </row>
    <row r="40" spans="1:9" ht="12.75">
      <c r="A40" s="3">
        <f t="shared" si="0"/>
        <v>159.99999999999983</v>
      </c>
      <c r="B40" s="12">
        <f t="shared" si="1"/>
        <v>10.499956316220898</v>
      </c>
      <c r="C40" s="12">
        <f t="shared" si="1"/>
        <v>0.024619260041664114</v>
      </c>
      <c r="D40" s="12">
        <f t="shared" si="1"/>
        <v>0.42260689144951646</v>
      </c>
      <c r="E40" s="12">
        <f t="shared" si="1"/>
        <v>4.438498056483587E-05</v>
      </c>
      <c r="F40" s="13">
        <f t="shared" si="2"/>
        <v>9.809049734228921</v>
      </c>
      <c r="G40" s="13">
        <f t="shared" si="3"/>
        <v>9.80736066803899</v>
      </c>
      <c r="H40" s="13"/>
      <c r="I40" s="6">
        <f t="shared" si="5"/>
        <v>9.719999999999997</v>
      </c>
    </row>
    <row r="41" spans="1:9" ht="12.75">
      <c r="A41" s="3">
        <f t="shared" si="0"/>
        <v>171.48375400580673</v>
      </c>
      <c r="B41" s="12">
        <f t="shared" si="1"/>
        <v>11.051619123942757</v>
      </c>
      <c r="C41" s="12">
        <f t="shared" si="1"/>
        <v>0.028268213446960684</v>
      </c>
      <c r="D41" s="12">
        <f t="shared" si="1"/>
        <v>0.4820781014143228</v>
      </c>
      <c r="E41" s="12">
        <f t="shared" si="1"/>
        <v>5.0984915420099E-05</v>
      </c>
      <c r="F41" s="13">
        <f t="shared" si="2"/>
        <v>9.313209183066572</v>
      </c>
      <c r="G41" s="13">
        <f t="shared" si="3"/>
        <v>9.311526716811496</v>
      </c>
      <c r="H41" s="13"/>
      <c r="I41" s="6">
        <f t="shared" si="5"/>
        <v>9.119999999999997</v>
      </c>
    </row>
    <row r="42" spans="1:9" ht="12.75">
      <c r="A42" s="3">
        <f t="shared" si="0"/>
        <v>183.7917367995254</v>
      </c>
      <c r="B42" s="12">
        <f t="shared" si="1"/>
        <v>11.609324542027197</v>
      </c>
      <c r="C42" s="12">
        <f t="shared" si="1"/>
        <v>0.03245598012421638</v>
      </c>
      <c r="D42" s="12">
        <f t="shared" si="1"/>
        <v>0.549402431600545</v>
      </c>
      <c r="E42" s="12">
        <f t="shared" si="1"/>
        <v>5.856623735434412E-05</v>
      </c>
      <c r="F42" s="13">
        <f t="shared" si="2"/>
        <v>8.818640328491096</v>
      </c>
      <c r="G42" s="13">
        <f t="shared" si="3"/>
        <v>8.816965443557956</v>
      </c>
      <c r="H42" s="13"/>
      <c r="I42" s="6">
        <f t="shared" si="5"/>
        <v>8.519999999999998</v>
      </c>
    </row>
    <row r="43" spans="1:9" ht="12.75">
      <c r="A43" s="3">
        <f t="shared" si="0"/>
        <v>196.9831061351864</v>
      </c>
      <c r="B43" s="12">
        <f aca="true" t="shared" si="6" ref="B43:E74">10*LOG10(1+(4*PI()*PI()*B$8*B$8*$A43*$A43))</f>
        <v>12.17239932818506</v>
      </c>
      <c r="C43" s="12">
        <f t="shared" si="6"/>
        <v>0.03726148262031532</v>
      </c>
      <c r="D43" s="12">
        <f t="shared" si="6"/>
        <v>0.6254713385011645</v>
      </c>
      <c r="E43" s="12">
        <f t="shared" si="6"/>
        <v>6.727487305623937E-05</v>
      </c>
      <c r="F43" s="13">
        <f t="shared" si="2"/>
        <v>8.326828946737754</v>
      </c>
      <c r="G43" s="13">
        <f t="shared" si="3"/>
        <v>8.325162770440317</v>
      </c>
      <c r="H43" s="13"/>
      <c r="I43" s="6">
        <f t="shared" si="5"/>
        <v>7.919999999999998</v>
      </c>
    </row>
    <row r="44" spans="1:9" ht="12.75">
      <c r="A44" s="3">
        <f t="shared" si="0"/>
        <v>211.12126572366284</v>
      </c>
      <c r="B44" s="12">
        <f t="shared" si="6"/>
        <v>12.740233432373032</v>
      </c>
      <c r="C44" s="12">
        <f t="shared" si="6"/>
        <v>0.04277500127388677</v>
      </c>
      <c r="D44" s="12">
        <f t="shared" si="6"/>
        <v>0.7112382708752334</v>
      </c>
      <c r="E44" s="12">
        <f t="shared" si="6"/>
        <v>7.72784470096435E-05</v>
      </c>
      <c r="F44" s="13">
        <f t="shared" si="2"/>
        <v>7.839248256270281</v>
      </c>
      <c r="G44" s="13">
        <f t="shared" si="3"/>
        <v>7.837592083546797</v>
      </c>
      <c r="H44" s="13"/>
      <c r="I44" s="6">
        <f t="shared" si="5"/>
        <v>7.3199999999999985</v>
      </c>
    </row>
    <row r="45" spans="1:9" ht="12.75">
      <c r="A45" s="3">
        <f t="shared" si="0"/>
        <v>226.27416997969496</v>
      </c>
      <c r="B45" s="12">
        <f t="shared" si="6"/>
        <v>13.312276851393152</v>
      </c>
      <c r="C45" s="12">
        <f t="shared" si="6"/>
        <v>0.049099744885323496</v>
      </c>
      <c r="D45" s="12">
        <f t="shared" si="6"/>
        <v>0.807712638157594</v>
      </c>
      <c r="E45" s="12">
        <f t="shared" si="6"/>
        <v>8.876950751894254E-05</v>
      </c>
      <c r="F45" s="13">
        <f t="shared" si="2"/>
        <v>7.357354460921085</v>
      </c>
      <c r="G45" s="13">
        <f t="shared" si="3"/>
        <v>7.35570977925811</v>
      </c>
      <c r="H45" s="13"/>
      <c r="I45" s="6">
        <f t="shared" si="5"/>
        <v>6.719999999999999</v>
      </c>
    </row>
    <row r="46" spans="1:9" ht="12.75">
      <c r="A46" s="3">
        <f t="shared" si="0"/>
        <v>242.51465064166342</v>
      </c>
      <c r="B46" s="12">
        <f t="shared" si="6"/>
        <v>13.888035908556922</v>
      </c>
      <c r="C46" s="12">
        <f t="shared" si="6"/>
        <v>0.05635361844454117</v>
      </c>
      <c r="D46" s="12">
        <f t="shared" si="6"/>
        <v>0.9159506998156908</v>
      </c>
      <c r="E46" s="12">
        <f t="shared" si="6"/>
        <v>0.00010196923230003592</v>
      </c>
      <c r="F46" s="13">
        <f t="shared" si="2"/>
        <v>6.882579591856192</v>
      </c>
      <c r="G46" s="13">
        <f t="shared" si="3"/>
        <v>6.880948109917998</v>
      </c>
      <c r="H46" s="13"/>
      <c r="I46" s="6">
        <f t="shared" si="5"/>
        <v>6.119999999999999</v>
      </c>
    </row>
    <row r="47" spans="1:9" ht="12.75">
      <c r="A47" s="3">
        <f t="shared" si="0"/>
        <v>259.92076683399506</v>
      </c>
      <c r="B47" s="12">
        <f t="shared" si="6"/>
        <v>14.467069199415354</v>
      </c>
      <c r="C47" s="12">
        <f t="shared" si="6"/>
        <v>0.06467120619540971</v>
      </c>
      <c r="D47" s="12">
        <f t="shared" si="6"/>
        <v>1.0370430358257074</v>
      </c>
      <c r="E47" s="12">
        <f t="shared" si="6"/>
        <v>0.00011713168493169438</v>
      </c>
      <c r="F47" s="13">
        <f t="shared" si="2"/>
        <v>6.41632104925691</v>
      </c>
      <c r="G47" s="13">
        <f t="shared" si="3"/>
        <v>6.414704729771348</v>
      </c>
      <c r="H47" s="13"/>
      <c r="I47" s="6">
        <f t="shared" si="5"/>
        <v>5.52</v>
      </c>
    </row>
    <row r="48" spans="1:9" ht="12.75">
      <c r="A48" s="3">
        <f t="shared" si="0"/>
        <v>278.5761802547594</v>
      </c>
      <c r="B48" s="12">
        <f t="shared" si="6"/>
        <v>15.048983393588365</v>
      </c>
      <c r="C48" s="12">
        <f t="shared" si="6"/>
        <v>0.07420598782809541</v>
      </c>
      <c r="D48" s="12">
        <f t="shared" si="6"/>
        <v>1.1720984005335124</v>
      </c>
      <c r="E48" s="12">
        <f t="shared" si="6"/>
        <v>0.00013454870399966695</v>
      </c>
      <c r="F48" s="13">
        <f t="shared" si="2"/>
        <v>5.959927438159017</v>
      </c>
      <c r="G48" s="13">
        <f t="shared" si="3"/>
        <v>5.958328535692523</v>
      </c>
      <c r="H48" s="13"/>
      <c r="I48" s="6">
        <f t="shared" si="5"/>
        <v>4.92</v>
      </c>
    </row>
    <row r="49" spans="1:9" ht="12.75">
      <c r="A49" s="3">
        <f t="shared" si="0"/>
        <v>298.570557291778</v>
      </c>
      <c r="B49" s="12">
        <f t="shared" si="6"/>
        <v>15.633429037552787</v>
      </c>
      <c r="C49" s="12">
        <f t="shared" si="6"/>
        <v>0.08513280415998312</v>
      </c>
      <c r="D49" s="12">
        <f t="shared" si="6"/>
        <v>1.3222239704867953</v>
      </c>
      <c r="E49" s="12">
        <f t="shared" si="6"/>
        <v>0.00015455551895048687</v>
      </c>
      <c r="F49" s="13">
        <f t="shared" si="2"/>
        <v>5.514680547815992</v>
      </c>
      <c r="G49" s="13">
        <f t="shared" si="3"/>
        <v>5.513101652164448</v>
      </c>
      <c r="H49" s="13"/>
      <c r="I49" s="6">
        <f t="shared" si="5"/>
        <v>4.32</v>
      </c>
    </row>
    <row r="50" spans="1:9" ht="12.75">
      <c r="A50" s="3">
        <f t="shared" si="0"/>
        <v>319.9999999999996</v>
      </c>
      <c r="B50" s="12">
        <f t="shared" si="6"/>
        <v>16.22009646468956</v>
      </c>
      <c r="C50" s="12">
        <f t="shared" si="6"/>
        <v>0.09765058594687046</v>
      </c>
      <c r="D50" s="12">
        <f t="shared" si="6"/>
        <v>1.4885022689515506</v>
      </c>
      <c r="E50" s="12">
        <f t="shared" si="6"/>
        <v>0.0001775372006310902</v>
      </c>
      <c r="F50" s="13">
        <f t="shared" si="2"/>
        <v>5.0817736373570845</v>
      </c>
      <c r="G50" s="13">
        <f t="shared" si="3"/>
        <v>5.08021772338722</v>
      </c>
      <c r="H50" s="13"/>
      <c r="I50" s="6">
        <f t="shared" si="5"/>
        <v>3.72</v>
      </c>
    </row>
    <row r="51" spans="1:9" ht="12.75">
      <c r="A51" s="3">
        <f t="shared" si="0"/>
        <v>342.96750801161335</v>
      </c>
      <c r="B51" s="12">
        <f t="shared" si="6"/>
        <v>16.808711887003525</v>
      </c>
      <c r="C51" s="12">
        <f t="shared" si="6"/>
        <v>0.11198535502949068</v>
      </c>
      <c r="D51" s="12">
        <f t="shared" si="6"/>
        <v>1.6719653719358152</v>
      </c>
      <c r="E51" s="12">
        <f t="shared" si="6"/>
        <v>0.0002039360704908137</v>
      </c>
      <c r="F51" s="13">
        <f t="shared" si="2"/>
        <v>4.662286548944765</v>
      </c>
      <c r="G51" s="13">
        <f t="shared" si="3"/>
        <v>4.660757033844762</v>
      </c>
      <c r="H51" s="13"/>
      <c r="I51" s="6">
        <f t="shared" si="5"/>
        <v>3.12</v>
      </c>
    </row>
    <row r="52" spans="1:9" ht="12.75">
      <c r="A52" s="3">
        <f t="shared" si="0"/>
        <v>367.5834735990507</v>
      </c>
      <c r="B52" s="12">
        <f t="shared" si="6"/>
        <v>17.399033717292713</v>
      </c>
      <c r="C52" s="12">
        <f t="shared" si="6"/>
        <v>0.12839350034384867</v>
      </c>
      <c r="D52" s="12">
        <f t="shared" si="6"/>
        <v>1.8735673453781319</v>
      </c>
      <c r="E52" s="12">
        <f t="shared" si="6"/>
        <v>0.0002342602108406137</v>
      </c>
      <c r="F52" s="13">
        <f t="shared" si="2"/>
        <v>4.2571585467835344</v>
      </c>
      <c r="G52" s="13">
        <f t="shared" si="3"/>
        <v>4.255659355823882</v>
      </c>
      <c r="H52" s="13"/>
      <c r="I52" s="6">
        <f t="shared" si="5"/>
        <v>2.52</v>
      </c>
    </row>
    <row r="53" spans="1:9" ht="12.75">
      <c r="A53" s="3">
        <f t="shared" si="0"/>
        <v>393.9662122703727</v>
      </c>
      <c r="B53" s="12">
        <f t="shared" si="6"/>
        <v>17.990849150475068</v>
      </c>
      <c r="C53" s="12">
        <f t="shared" si="6"/>
        <v>0.14716532178868116</v>
      </c>
      <c r="D53" s="12">
        <f t="shared" si="6"/>
        <v>2.094156190418139</v>
      </c>
      <c r="E53" s="12">
        <f t="shared" si="6"/>
        <v>0.000269093239677225</v>
      </c>
      <c r="F53" s="13">
        <f t="shared" si="2"/>
        <v>3.8671601371963575</v>
      </c>
      <c r="G53" s="13">
        <f t="shared" si="3"/>
        <v>3.8656957792655398</v>
      </c>
      <c r="H53" s="13"/>
      <c r="I53" s="6">
        <f t="shared" si="5"/>
        <v>1.92</v>
      </c>
    </row>
    <row r="54" spans="1:9" ht="12.75">
      <c r="A54" s="3">
        <f t="shared" si="0"/>
        <v>422.2425314473256</v>
      </c>
      <c r="B54" s="12">
        <f t="shared" si="6"/>
        <v>18.583971017486647</v>
      </c>
      <c r="C54" s="12">
        <f t="shared" si="6"/>
        <v>0.16862882183935032</v>
      </c>
      <c r="D54" s="12">
        <f t="shared" si="6"/>
        <v>2.334446833851117</v>
      </c>
      <c r="E54" s="12">
        <f t="shared" si="6"/>
        <v>0.0003091055378176506</v>
      </c>
      <c r="F54" s="13">
        <f t="shared" si="2"/>
        <v>3.4928654135670882</v>
      </c>
      <c r="G54" s="13">
        <f t="shared" si="3"/>
        <v>3.49144106793441</v>
      </c>
      <c r="H54" s="13"/>
      <c r="I54" s="6">
        <f t="shared" si="5"/>
        <v>1.3199999999999998</v>
      </c>
    </row>
    <row r="55" spans="1:9" ht="12.75">
      <c r="A55" s="3">
        <f t="shared" si="0"/>
        <v>452.54833995938975</v>
      </c>
      <c r="B55" s="12">
        <f t="shared" si="6"/>
        <v>19.17823491384459</v>
      </c>
      <c r="C55" s="12">
        <f t="shared" si="6"/>
        <v>0.1931537073442649</v>
      </c>
      <c r="D55" s="12">
        <f t="shared" si="6"/>
        <v>2.594996842864786</v>
      </c>
      <c r="E55" s="12">
        <f t="shared" si="6"/>
        <v>0.0003550671439355322</v>
      </c>
      <c r="F55" s="13">
        <f t="shared" si="2"/>
        <v>3.1346266407178973</v>
      </c>
      <c r="G55" s="13">
        <f t="shared" si="3"/>
        <v>3.1332482566913384</v>
      </c>
      <c r="H55" s="13"/>
      <c r="I55" s="6">
        <f t="shared" si="5"/>
        <v>0.7199999999999998</v>
      </c>
    </row>
    <row r="56" spans="1:12" ht="12.75">
      <c r="A56" s="3">
        <f t="shared" si="0"/>
        <v>485.0293012833267</v>
      </c>
      <c r="B56" s="12">
        <f t="shared" si="6"/>
        <v>19.773496596869354</v>
      </c>
      <c r="C56" s="12">
        <f t="shared" si="6"/>
        <v>0.22115554133012594</v>
      </c>
      <c r="D56" s="12">
        <f t="shared" si="6"/>
        <v>2.8761865246905667</v>
      </c>
      <c r="E56" s="12">
        <f t="shared" si="6"/>
        <v>0.00040786256499811876</v>
      </c>
      <c r="F56" s="13">
        <f t="shared" si="2"/>
        <v>2.7925528055330524</v>
      </c>
      <c r="G56" s="13">
        <f t="shared" si="3"/>
        <v>2.791227216927556</v>
      </c>
      <c r="H56" s="13"/>
      <c r="I56" s="6">
        <f t="shared" si="5"/>
        <v>0.11999999999999966</v>
      </c>
      <c r="J56" s="7" t="s">
        <v>7</v>
      </c>
      <c r="K56" s="16" t="s">
        <v>16</v>
      </c>
      <c r="L56" t="s">
        <v>23</v>
      </c>
    </row>
    <row r="57" spans="1:9" ht="12.75">
      <c r="A57" s="3">
        <f t="shared" si="0"/>
        <v>519.84153366799</v>
      </c>
      <c r="B57" s="12">
        <f t="shared" si="6"/>
        <v>20.369629640015887</v>
      </c>
      <c r="C57" s="12">
        <f t="shared" si="6"/>
        <v>0.2530999561200766</v>
      </c>
      <c r="D57" s="12">
        <f t="shared" si="6"/>
        <v>3.1782048705133636</v>
      </c>
      <c r="E57" s="12">
        <f t="shared" si="6"/>
        <v>0.00046850778627264606</v>
      </c>
      <c r="F57" s="13">
        <f t="shared" si="2"/>
        <v>2.4664936934193626</v>
      </c>
      <c r="G57" s="13">
        <f t="shared" si="3"/>
        <v>2.4652287500351413</v>
      </c>
      <c r="H57" s="13"/>
      <c r="I57" s="6">
        <f aca="true" t="shared" si="7" ref="I57:I77">I56</f>
        <v>0.11999999999999966</v>
      </c>
    </row>
    <row r="58" spans="1:9" ht="12.75">
      <c r="A58" s="3">
        <f t="shared" si="0"/>
        <v>557.1523605095186</v>
      </c>
      <c r="B58" s="12">
        <f t="shared" si="6"/>
        <v>20.966523329199106</v>
      </c>
      <c r="C58" s="12">
        <f t="shared" si="6"/>
        <v>0.2895068040523439</v>
      </c>
      <c r="D58" s="12">
        <f t="shared" si="6"/>
        <v>3.501042424962493</v>
      </c>
      <c r="E58" s="12">
        <f t="shared" si="6"/>
        <v>0.000538169807099036</v>
      </c>
      <c r="F58" s="13">
        <f t="shared" si="2"/>
        <v>2.156030710753008</v>
      </c>
      <c r="G58" s="13">
        <f t="shared" si="3"/>
        <v>2.154835429389614</v>
      </c>
      <c r="H58" s="13"/>
      <c r="I58" s="6">
        <f t="shared" si="7"/>
        <v>0.11999999999999966</v>
      </c>
    </row>
    <row r="59" spans="1:9" ht="12.75">
      <c r="A59" s="3">
        <f t="shared" si="0"/>
        <v>597.1411145835559</v>
      </c>
      <c r="B59" s="12">
        <f t="shared" si="6"/>
        <v>21.564080783938103</v>
      </c>
      <c r="C59" s="12">
        <f t="shared" si="6"/>
        <v>0.33095408035014096</v>
      </c>
      <c r="D59" s="12">
        <f t="shared" si="6"/>
        <v>3.8444916451502458</v>
      </c>
      <c r="E59" s="12">
        <f t="shared" si="6"/>
        <v>0.0006181890768677391</v>
      </c>
      <c r="F59" s="13">
        <f t="shared" si="2"/>
        <v>1.8604751999039664</v>
      </c>
      <c r="G59" s="13">
        <f t="shared" si="3"/>
        <v>1.8593599378103391</v>
      </c>
      <c r="H59" s="13"/>
      <c r="I59" s="6">
        <f t="shared" si="7"/>
        <v>0.11999999999999966</v>
      </c>
    </row>
    <row r="60" spans="1:9" ht="12.75">
      <c r="A60" s="3">
        <f t="shared" si="0"/>
        <v>639.9999999999991</v>
      </c>
      <c r="B60" s="12">
        <f t="shared" si="6"/>
        <v>22.162217285197805</v>
      </c>
      <c r="C60" s="12">
        <f t="shared" si="6"/>
        <v>0.3780814046147485</v>
      </c>
      <c r="D60" s="12">
        <f t="shared" si="6"/>
        <v>4.208154720617171</v>
      </c>
      <c r="E60" s="12">
        <f t="shared" si="6"/>
        <v>0.0007101052609376091</v>
      </c>
      <c r="F60" s="13">
        <f t="shared" si="2"/>
        <v>1.5788744498465839</v>
      </c>
      <c r="G60" s="13">
        <f t="shared" si="3"/>
        <v>1.5778511039370287</v>
      </c>
      <c r="H60" s="13"/>
      <c r="I60" s="6">
        <f t="shared" si="7"/>
        <v>0.11999999999999966</v>
      </c>
    </row>
    <row r="61" spans="1:9" ht="12.75">
      <c r="A61" s="3">
        <f t="shared" si="0"/>
        <v>685.9350160232266</v>
      </c>
      <c r="B61" s="12">
        <f t="shared" si="6"/>
        <v>22.76085879166612</v>
      </c>
      <c r="C61" s="12">
        <f t="shared" si="6"/>
        <v>0.4315927942958425</v>
      </c>
      <c r="D61" s="12">
        <f t="shared" si="6"/>
        <v>4.591458236798173</v>
      </c>
      <c r="E61" s="12">
        <f t="shared" si="6"/>
        <v>0.0008156868296600555</v>
      </c>
      <c r="F61" s="13">
        <f t="shared" si="2"/>
        <v>1.3100250698781757</v>
      </c>
      <c r="G61" s="13">
        <f t="shared" si="3"/>
        <v>1.3091073055373421</v>
      </c>
      <c r="H61" s="13"/>
      <c r="I61" s="6">
        <f t="shared" si="7"/>
        <v>0.11999999999999966</v>
      </c>
    </row>
    <row r="62" spans="1:9" ht="12.75">
      <c r="A62" s="3">
        <f t="shared" si="0"/>
        <v>735.1669471981013</v>
      </c>
      <c r="B62" s="12">
        <f t="shared" si="6"/>
        <v>23.3599406266277</v>
      </c>
      <c r="C62" s="12">
        <f t="shared" si="6"/>
        <v>0.492258407942588</v>
      </c>
      <c r="D62" s="12">
        <f t="shared" si="6"/>
        <v>4.993673558073507</v>
      </c>
      <c r="E62" s="12">
        <f t="shared" si="6"/>
        <v>0.0009369650363587736</v>
      </c>
      <c r="F62" s="13">
        <f t="shared" si="2"/>
        <v>1.0524929425451823</v>
      </c>
      <c r="G62" s="13">
        <f t="shared" si="3"/>
        <v>1.0516964564110474</v>
      </c>
      <c r="H62" s="13"/>
      <c r="I62" s="6">
        <f t="shared" si="7"/>
        <v>0.11999999999999966</v>
      </c>
    </row>
    <row r="63" spans="1:9" ht="12.75">
      <c r="A63" s="3">
        <f t="shared" si="0"/>
        <v>787.9324245407452</v>
      </c>
      <c r="B63" s="12">
        <f t="shared" si="6"/>
        <v>23.959406318394972</v>
      </c>
      <c r="C63" s="12">
        <f t="shared" si="6"/>
        <v>0.560914882367567</v>
      </c>
      <c r="D63" s="12">
        <f t="shared" si="6"/>
        <v>5.413941444072458</v>
      </c>
      <c r="E63" s="12">
        <f t="shared" si="6"/>
        <v>0.0010762729334382816</v>
      </c>
      <c r="F63" s="13">
        <f t="shared" si="2"/>
        <v>0.8046386623518877</v>
      </c>
      <c r="G63" s="13">
        <f t="shared" si="3"/>
        <v>0.8039814841148285</v>
      </c>
      <c r="H63" s="13"/>
      <c r="I63" s="6">
        <f t="shared" si="7"/>
        <v>0.11999999999999966</v>
      </c>
    </row>
    <row r="64" spans="1:9" ht="12.75">
      <c r="A64" s="3">
        <f t="shared" si="0"/>
        <v>844.4850628946509</v>
      </c>
      <c r="B64" s="12">
        <f t="shared" si="6"/>
        <v>24.559206578293207</v>
      </c>
      <c r="C64" s="12">
        <f t="shared" si="6"/>
        <v>0.6384638424334353</v>
      </c>
      <c r="D64" s="12">
        <f t="shared" si="6"/>
        <v>5.85129922916312</v>
      </c>
      <c r="E64" s="12">
        <f t="shared" si="6"/>
        <v>0.0012362901711877685</v>
      </c>
      <c r="F64" s="13">
        <f t="shared" si="2"/>
        <v>0.5646472274784422</v>
      </c>
      <c r="G64" s="13">
        <f t="shared" si="3"/>
        <v>0.5641500664791366</v>
      </c>
      <c r="H64" s="13"/>
      <c r="I64" s="6">
        <f t="shared" si="7"/>
        <v>0.11999999999999966</v>
      </c>
    </row>
    <row r="65" spans="1:9" ht="12.75">
      <c r="A65" s="3">
        <f t="shared" si="0"/>
        <v>905.0966799187793</v>
      </c>
      <c r="B65" s="12">
        <f t="shared" si="6"/>
        <v>25.159298401364264</v>
      </c>
      <c r="C65" s="12">
        <f t="shared" si="6"/>
        <v>0.7258681336147159</v>
      </c>
      <c r="D65" s="12">
        <f t="shared" si="6"/>
        <v>6.304708893150456</v>
      </c>
      <c r="E65" s="12">
        <f t="shared" si="6"/>
        <v>0.0014200944331233868</v>
      </c>
      <c r="F65" s="13">
        <f t="shared" si="2"/>
        <v>0.33056077721344224</v>
      </c>
      <c r="G65" s="13">
        <f t="shared" si="3"/>
        <v>0.3302474204760699</v>
      </c>
      <c r="H65" s="13"/>
      <c r="I65" s="6">
        <f t="shared" si="7"/>
        <v>0.11999999999999966</v>
      </c>
    </row>
    <row r="66" spans="1:9" ht="12.75">
      <c r="A66" s="3">
        <f t="shared" si="0"/>
        <v>970.0586025666531</v>
      </c>
      <c r="B66" s="12">
        <f t="shared" si="6"/>
        <v>25.75964427617766</v>
      </c>
      <c r="C66" s="12">
        <f t="shared" si="6"/>
        <v>0.8241453265102983</v>
      </c>
      <c r="D66" s="12">
        <f t="shared" si="6"/>
        <v>6.773084506439111</v>
      </c>
      <c r="E66" s="12">
        <f t="shared" si="6"/>
        <v>0.0016312204867395472</v>
      </c>
      <c r="F66" s="13">
        <f t="shared" si="2"/>
        <v>0.10031332279312011</v>
      </c>
      <c r="G66" s="13">
        <f t="shared" si="3"/>
        <v>0.1002110921093653</v>
      </c>
      <c r="H66" s="13"/>
      <c r="I66" s="6">
        <f t="shared" si="7"/>
        <v>0.11999999999999966</v>
      </c>
    </row>
    <row r="67" spans="1:9" ht="12.75">
      <c r="A67" s="3">
        <f t="shared" si="0"/>
        <v>1039.6830673359796</v>
      </c>
      <c r="B67" s="12">
        <f t="shared" si="6"/>
        <v>26.36021149136406</v>
      </c>
      <c r="C67" s="12">
        <f t="shared" si="6"/>
        <v>0.934358081225689</v>
      </c>
      <c r="D67" s="12">
        <f t="shared" si="6"/>
        <v>7.255317801697424</v>
      </c>
      <c r="E67" s="12">
        <f t="shared" si="6"/>
        <v>0.0018737279715724418</v>
      </c>
      <c r="F67" s="13">
        <f t="shared" si="2"/>
        <v>-0.12823335185035845</v>
      </c>
      <c r="G67" s="13">
        <f t="shared" si="3"/>
        <v>-0.12809307504927858</v>
      </c>
      <c r="H67" s="13"/>
      <c r="I67" s="6">
        <f t="shared" si="7"/>
        <v>0.11999999999999966</v>
      </c>
    </row>
    <row r="68" spans="1:9" ht="12.75">
      <c r="A68" s="3">
        <f t="shared" si="0"/>
        <v>1114.3047210190368</v>
      </c>
      <c r="B68" s="12">
        <f t="shared" si="6"/>
        <v>26.960971527678637</v>
      </c>
      <c r="C68" s="12">
        <f t="shared" si="6"/>
        <v>1.0576010501671715</v>
      </c>
      <c r="D68" s="12">
        <f t="shared" si="6"/>
        <v>7.750300955009291</v>
      </c>
      <c r="E68" s="12">
        <f t="shared" si="6"/>
        <v>0.0021522792099224067</v>
      </c>
      <c r="F68" s="13">
        <f t="shared" si="2"/>
        <v>-0.35725320379455283</v>
      </c>
      <c r="G68" s="13">
        <f t="shared" si="3"/>
        <v>-0.356834375755124</v>
      </c>
      <c r="H68" s="13"/>
      <c r="I68" s="6">
        <f t="shared" si="7"/>
        <v>0.11999999999999966</v>
      </c>
    </row>
    <row r="69" spans="1:9" ht="12.75">
      <c r="A69" s="3">
        <f t="shared" si="0"/>
        <v>1194.2822291671112</v>
      </c>
      <c r="B69" s="12">
        <f t="shared" si="6"/>
        <v>27.56189952553573</v>
      </c>
      <c r="C69" s="12">
        <f t="shared" si="6"/>
        <v>1.1949841502222749</v>
      </c>
      <c r="D69" s="12">
        <f t="shared" si="6"/>
        <v>8.256946003722602</v>
      </c>
      <c r="E69" s="12">
        <f t="shared" si="6"/>
        <v>0.002472228512339157</v>
      </c>
      <c r="F69" s="13">
        <f t="shared" si="2"/>
        <v>-0.5889192529934348</v>
      </c>
      <c r="G69" s="13">
        <f t="shared" si="3"/>
        <v>-0.5881804756515905</v>
      </c>
      <c r="H69" s="13"/>
      <c r="I69" s="6">
        <f t="shared" si="7"/>
        <v>0.11999999999999966</v>
      </c>
    </row>
    <row r="70" spans="1:9" ht="12.75">
      <c r="A70" s="3">
        <f t="shared" si="0"/>
        <v>1279.9999999999975</v>
      </c>
      <c r="B70" s="12">
        <f t="shared" si="6"/>
        <v>28.162973819017353</v>
      </c>
      <c r="C70" s="12">
        <f t="shared" si="6"/>
        <v>1.3476122542118025</v>
      </c>
      <c r="D70" s="12">
        <f t="shared" si="6"/>
        <v>8.774200646528266</v>
      </c>
      <c r="E70" s="12">
        <f t="shared" si="6"/>
        <v>0.0028397246630176938</v>
      </c>
      <c r="F70" s="13">
        <f t="shared" si="2"/>
        <v>-0.8253670076589259</v>
      </c>
      <c r="G70" s="13">
        <f t="shared" si="3"/>
        <v>-0.8242607341664012</v>
      </c>
      <c r="H70" s="13"/>
      <c r="I70" s="6">
        <f t="shared" si="7"/>
        <v>0.11999999999999966</v>
      </c>
    </row>
    <row r="71" spans="1:9" ht="12.75">
      <c r="A71" s="3">
        <f t="shared" si="0"/>
        <v>1371.8700320464525</v>
      </c>
      <c r="B71" s="12">
        <f t="shared" si="6"/>
        <v>28.76417552833898</v>
      </c>
      <c r="C71" s="12">
        <f t="shared" si="6"/>
        <v>1.5165616328495455</v>
      </c>
      <c r="D71" s="12">
        <f t="shared" si="6"/>
        <v>9.301060437777236</v>
      </c>
      <c r="E71" s="12">
        <f t="shared" si="6"/>
        <v>0.0032618285131875914</v>
      </c>
      <c r="F71" s="13">
        <f t="shared" si="2"/>
        <v>-1.0686583043693219</v>
      </c>
      <c r="G71" s="13">
        <f t="shared" si="3"/>
        <v>-1.067129927026631</v>
      </c>
      <c r="H71" s="13"/>
      <c r="I71" s="6">
        <f t="shared" si="7"/>
        <v>0.11999999999999966</v>
      </c>
    </row>
    <row r="72" spans="1:9" ht="12.75">
      <c r="A72" s="3">
        <f t="shared" si="0"/>
        <v>1470.3338943962017</v>
      </c>
      <c r="B72" s="12">
        <f t="shared" si="6"/>
        <v>29.365488203652998</v>
      </c>
      <c r="C72" s="12">
        <f t="shared" si="6"/>
        <v>1.7028538063606857</v>
      </c>
      <c r="D72" s="12">
        <f t="shared" si="6"/>
        <v>9.836577590037452</v>
      </c>
      <c r="E72" s="12">
        <f t="shared" si="6"/>
        <v>0.0037466478871747933</v>
      </c>
      <c r="F72" s="13">
        <f t="shared" si="2"/>
        <v>-1.320746000934264</v>
      </c>
      <c r="G72" s="13">
        <f t="shared" si="3"/>
        <v>-1.3187328042175857</v>
      </c>
      <c r="H72" s="13"/>
      <c r="I72" s="6">
        <f t="shared" si="7"/>
        <v>0.11999999999999966</v>
      </c>
    </row>
    <row r="73" spans="1:9" ht="12.75">
      <c r="A73" s="3">
        <f t="shared" si="0"/>
        <v>1575.8648490814894</v>
      </c>
      <c r="B73" s="12">
        <f t="shared" si="6"/>
        <v>29.96689751388493</v>
      </c>
      <c r="C73" s="12">
        <f t="shared" si="6"/>
        <v>1.90742780994673</v>
      </c>
      <c r="D73" s="12">
        <f t="shared" si="6"/>
        <v>10.379866734907964</v>
      </c>
      <c r="E73" s="12">
        <f t="shared" si="6"/>
        <v>0.004303492320333699</v>
      </c>
      <c r="F73" s="13">
        <f t="shared" si="2"/>
        <v>-1.5834401698817295</v>
      </c>
      <c r="G73" s="13">
        <f t="shared" si="3"/>
        <v>-1.5808701287318918</v>
      </c>
      <c r="H73" s="13"/>
      <c r="I73" s="6">
        <f t="shared" si="7"/>
        <v>0.11999999999999966</v>
      </c>
    </row>
    <row r="74" spans="1:9" ht="12.75">
      <c r="A74" s="3">
        <f t="shared" si="0"/>
        <v>1688.970125789301</v>
      </c>
      <c r="B74" s="12">
        <f t="shared" si="6"/>
        <v>30.56839097503203</v>
      </c>
      <c r="C74" s="12">
        <f t="shared" si="6"/>
        <v>2.131112197321878</v>
      </c>
      <c r="D74" s="12">
        <f t="shared" si="6"/>
        <v>10.930108068470137</v>
      </c>
      <c r="E74" s="12">
        <f t="shared" si="6"/>
        <v>0.004943050505140369</v>
      </c>
      <c r="F74" s="13">
        <f t="shared" si="2"/>
        <v>-1.858376684841808</v>
      </c>
      <c r="G74" s="13">
        <f t="shared" si="3"/>
        <v>-1.855167085507162</v>
      </c>
      <c r="H74" s="13"/>
      <c r="I74" s="6">
        <f t="shared" si="7"/>
        <v>0.11999999999999966</v>
      </c>
    </row>
    <row r="75" spans="1:9" ht="12.75">
      <c r="A75" s="3">
        <f aca="true" t="shared" si="8" ref="A75:A138">A74*(2^0.1)</f>
        <v>1810.1933598375576</v>
      </c>
      <c r="B75" s="12">
        <f aca="true" t="shared" si="9" ref="B75:E106">10*LOG10(1+(4*PI()*PI()*B$8*B$8*$A75*$A75))</f>
        <v>31.169957713012625</v>
      </c>
      <c r="C75" s="12">
        <f t="shared" si="9"/>
        <v>2.374598351225392</v>
      </c>
      <c r="D75" s="12">
        <f t="shared" si="9"/>
        <v>11.486548335221347</v>
      </c>
      <c r="E75" s="12">
        <f t="shared" si="9"/>
        <v>0.00567759372634617</v>
      </c>
      <c r="F75" s="13">
        <f aca="true" t="shared" si="10" ref="F75:F138">D75-B75-C75-F$4</f>
        <v>-2.1469893099747033</v>
      </c>
      <c r="G75" s="13">
        <f aca="true" t="shared" si="11" ref="G75:G138">D75+E75-B75-C75-G$4</f>
        <v>-2.143045167418851</v>
      </c>
      <c r="H75" s="13"/>
      <c r="I75" s="6">
        <f t="shared" si="7"/>
        <v>0.11999999999999966</v>
      </c>
    </row>
    <row r="76" spans="1:9" ht="12.75">
      <c r="A76" s="3">
        <f t="shared" si="8"/>
        <v>1940.117205133305</v>
      </c>
      <c r="B76" s="12">
        <f t="shared" si="9"/>
        <v>31.7715882567434</v>
      </c>
      <c r="C76" s="12">
        <f t="shared" si="9"/>
        <v>2.638416788683408</v>
      </c>
      <c r="D76" s="12">
        <f t="shared" si="9"/>
        <v>12.048500095238664</v>
      </c>
      <c r="E76" s="12">
        <f t="shared" si="9"/>
        <v>0.006521209023641804</v>
      </c>
      <c r="F76" s="13">
        <f t="shared" si="10"/>
        <v>-2.4504865311461757</v>
      </c>
      <c r="G76" s="13">
        <f t="shared" si="11"/>
        <v>-2.4456987732930315</v>
      </c>
      <c r="H76" s="13"/>
      <c r="I76" s="6">
        <f t="shared" si="7"/>
        <v>0.11999999999999966</v>
      </c>
    </row>
    <row r="77" spans="1:12" ht="12.75">
      <c r="A77" s="3">
        <f t="shared" si="8"/>
        <v>2079.366134671958</v>
      </c>
      <c r="B77" s="12">
        <f t="shared" si="9"/>
        <v>32.373274357645016</v>
      </c>
      <c r="C77" s="12">
        <f t="shared" si="9"/>
        <v>2.9229181020340675</v>
      </c>
      <c r="D77" s="12">
        <f t="shared" si="9"/>
        <v>12.615339685537482</v>
      </c>
      <c r="E77" s="12">
        <f t="shared" si="9"/>
        <v>0.0074900663361963165</v>
      </c>
      <c r="F77" s="13">
        <f t="shared" si="10"/>
        <v>-2.7698343550996363</v>
      </c>
      <c r="G77" s="13">
        <f t="shared" si="11"/>
        <v>-2.764077739933935</v>
      </c>
      <c r="H77" s="13"/>
      <c r="I77" s="15">
        <f t="shared" si="7"/>
        <v>0.11999999999999966</v>
      </c>
      <c r="J77" s="7" t="s">
        <v>8</v>
      </c>
      <c r="K77" s="16" t="s">
        <v>17</v>
      </c>
      <c r="L77" t="s">
        <v>23</v>
      </c>
    </row>
    <row r="78" spans="1:9" ht="12.75">
      <c r="A78" s="3">
        <f t="shared" si="8"/>
        <v>2228.6094420380728</v>
      </c>
      <c r="B78" s="12">
        <f t="shared" si="9"/>
        <v>32.975008832241414</v>
      </c>
      <c r="C78" s="12">
        <f t="shared" si="9"/>
        <v>3.228259946057554</v>
      </c>
      <c r="D78" s="12">
        <f t="shared" si="9"/>
        <v>13.186504238344718</v>
      </c>
      <c r="E78" s="12">
        <f t="shared" si="9"/>
        <v>0.008602724463577665</v>
      </c>
      <c r="F78" s="13">
        <f t="shared" si="10"/>
        <v>-3.1057461209122863</v>
      </c>
      <c r="G78" s="13">
        <f t="shared" si="11"/>
        <v>-3.098876847619202</v>
      </c>
      <c r="H78" s="13"/>
      <c r="I78" s="6">
        <f aca="true" t="shared" si="12" ref="I78:I124">I77-0.6</f>
        <v>-0.4800000000000004</v>
      </c>
    </row>
    <row r="79" spans="1:9" ht="12.75">
      <c r="A79" s="3">
        <f t="shared" si="8"/>
        <v>2388.5644583342214</v>
      </c>
      <c r="B79" s="12">
        <f t="shared" si="9"/>
        <v>33.57678542492865</v>
      </c>
      <c r="C79" s="12">
        <f t="shared" si="9"/>
        <v>3.554401078036154</v>
      </c>
      <c r="D79" s="12">
        <f t="shared" si="9"/>
        <v>13.761488064340083</v>
      </c>
      <c r="E79" s="12">
        <f t="shared" si="9"/>
        <v>0.00988048132742293</v>
      </c>
      <c r="F79" s="13">
        <f t="shared" si="10"/>
        <v>-3.4586800195827543</v>
      </c>
      <c r="G79" s="13">
        <f t="shared" si="11"/>
        <v>-3.4505329894258274</v>
      </c>
      <c r="H79" s="13"/>
      <c r="I79" s="6">
        <f t="shared" si="12"/>
        <v>-1.0800000000000005</v>
      </c>
    </row>
    <row r="80" spans="1:9" ht="12.75">
      <c r="A80" s="3">
        <f t="shared" si="8"/>
        <v>2559.999999999994</v>
      </c>
      <c r="B80" s="12">
        <f t="shared" si="9"/>
        <v>34.17859868835219</v>
      </c>
      <c r="C80" s="12">
        <f t="shared" si="9"/>
        <v>3.9011029233705585</v>
      </c>
      <c r="D80" s="12">
        <f t="shared" si="9"/>
        <v>14.339838653652357</v>
      </c>
      <c r="E80" s="12">
        <f t="shared" si="9"/>
        <v>0.011347774743093574</v>
      </c>
      <c r="F80" s="13">
        <f t="shared" si="10"/>
        <v>-3.828844539028424</v>
      </c>
      <c r="G80" s="13">
        <f t="shared" si="11"/>
        <v>-3.819230215455825</v>
      </c>
      <c r="H80" s="13"/>
      <c r="I80" s="6">
        <f t="shared" si="12"/>
        <v>-1.6800000000000006</v>
      </c>
    </row>
    <row r="81" spans="1:9" ht="12.75">
      <c r="A81" s="3">
        <f t="shared" si="8"/>
        <v>2743.740064092904</v>
      </c>
      <c r="B81" s="12">
        <f t="shared" si="9"/>
        <v>34.78044387915075</v>
      </c>
      <c r="C81" s="12">
        <f t="shared" si="9"/>
        <v>4.267938541909026</v>
      </c>
      <c r="D81" s="12">
        <f t="shared" si="9"/>
        <v>14.92115249537183</v>
      </c>
      <c r="E81" s="12">
        <f t="shared" si="9"/>
        <v>0.013032640714888766</v>
      </c>
      <c r="F81" s="13">
        <f t="shared" si="10"/>
        <v>-4.216211506645983</v>
      </c>
      <c r="G81" s="13">
        <f t="shared" si="11"/>
        <v>-4.204912317101588</v>
      </c>
      <c r="H81" s="13"/>
      <c r="I81" s="6">
        <f t="shared" si="12"/>
        <v>-2.2800000000000007</v>
      </c>
    </row>
    <row r="82" spans="1:9" ht="12.75">
      <c r="A82" s="3">
        <f t="shared" si="8"/>
        <v>2940.6677887924025</v>
      </c>
      <c r="B82" s="12">
        <f t="shared" si="9"/>
        <v>35.382316867106375</v>
      </c>
      <c r="C82" s="12">
        <f t="shared" si="9"/>
        <v>4.654308289504579</v>
      </c>
      <c r="D82" s="12">
        <f t="shared" si="9"/>
        <v>15.505070869792368</v>
      </c>
      <c r="E82" s="12">
        <f t="shared" si="9"/>
        <v>0.014967237155264644</v>
      </c>
      <c r="F82" s="13">
        <f t="shared" si="10"/>
        <v>-4.620535867776617</v>
      </c>
      <c r="G82" s="13">
        <f t="shared" si="11"/>
        <v>-4.60730208179185</v>
      </c>
      <c r="H82" s="13"/>
      <c r="I82" s="6">
        <f t="shared" si="12"/>
        <v>-2.880000000000001</v>
      </c>
    </row>
    <row r="83" spans="1:9" ht="12.75">
      <c r="A83" s="3">
        <f t="shared" si="8"/>
        <v>3151.729698162978</v>
      </c>
      <c r="B83" s="12">
        <f t="shared" si="9"/>
        <v>35.984214055986826</v>
      </c>
      <c r="C83" s="12">
        <f t="shared" si="9"/>
        <v>5.059460982198857</v>
      </c>
      <c r="D83" s="12">
        <f t="shared" si="9"/>
        <v>16.091275727560507</v>
      </c>
      <c r="E83" s="12">
        <f t="shared" si="9"/>
        <v>0.017188441898837302</v>
      </c>
      <c r="F83" s="13">
        <f t="shared" si="10"/>
        <v>-5.041380891583209</v>
      </c>
      <c r="G83" s="13">
        <f t="shared" si="11"/>
        <v>-5.025925900854865</v>
      </c>
      <c r="H83" s="13"/>
      <c r="I83" s="6">
        <f t="shared" si="12"/>
        <v>-3.480000000000001</v>
      </c>
    </row>
    <row r="84" spans="1:9" ht="12.75">
      <c r="A84" s="3">
        <f t="shared" si="8"/>
        <v>3377.940251578601</v>
      </c>
      <c r="B84" s="12">
        <f t="shared" si="9"/>
        <v>36.586132314583196</v>
      </c>
      <c r="C84" s="12">
        <f t="shared" si="9"/>
        <v>5.482519034999996</v>
      </c>
      <c r="D84" s="12">
        <f t="shared" si="9"/>
        <v>16.67948573658223</v>
      </c>
      <c r="E84" s="12">
        <f t="shared" si="9"/>
        <v>0.019738534933436885</v>
      </c>
      <c r="F84" s="13">
        <f t="shared" si="10"/>
        <v>-5.478147193958996</v>
      </c>
      <c r="G84" s="13">
        <f t="shared" si="11"/>
        <v>-5.460142110196053</v>
      </c>
      <c r="H84" s="13"/>
      <c r="I84" s="6">
        <f t="shared" si="12"/>
        <v>-4.080000000000001</v>
      </c>
    </row>
    <row r="85" spans="1:9" ht="12.75">
      <c r="A85" s="3">
        <f t="shared" si="8"/>
        <v>3620.3867196751144</v>
      </c>
      <c r="B85" s="12">
        <f t="shared" si="9"/>
        <v>37.18806891663565</v>
      </c>
      <c r="C85" s="12">
        <f t="shared" si="9"/>
        <v>5.922505893047659</v>
      </c>
      <c r="D85" s="12">
        <f t="shared" si="9"/>
        <v>17.269452550583107</v>
      </c>
      <c r="E85" s="12">
        <f t="shared" si="9"/>
        <v>0.022665975896050575</v>
      </c>
      <c r="F85" s="13">
        <f t="shared" si="10"/>
        <v>-5.930103840058237</v>
      </c>
      <c r="G85" s="13">
        <f t="shared" si="11"/>
        <v>-5.9091713153326815</v>
      </c>
      <c r="H85" s="13"/>
      <c r="I85" s="6">
        <f t="shared" si="12"/>
        <v>-4.6800000000000015</v>
      </c>
    </row>
    <row r="86" spans="1:9" ht="12.75">
      <c r="A86" s="3">
        <f t="shared" si="8"/>
        <v>3880.2344102666093</v>
      </c>
      <c r="B86" s="12">
        <f t="shared" si="9"/>
        <v>37.790021488505914</v>
      </c>
      <c r="C86" s="12">
        <f t="shared" si="9"/>
        <v>6.378374098358258</v>
      </c>
      <c r="D86" s="12">
        <f t="shared" si="9"/>
        <v>17.860957331993365</v>
      </c>
      <c r="E86" s="12">
        <f t="shared" si="9"/>
        <v>0.02602628906761107</v>
      </c>
      <c r="F86" s="13">
        <f t="shared" si="10"/>
        <v>-6.396419835828841</v>
      </c>
      <c r="G86" s="13">
        <f t="shared" si="11"/>
        <v>-6.372126997931723</v>
      </c>
      <c r="H86" s="13"/>
      <c r="I86" s="6">
        <f t="shared" si="12"/>
        <v>-5.280000000000001</v>
      </c>
    </row>
    <row r="87" spans="1:9" ht="12.75">
      <c r="A87" s="3">
        <f t="shared" si="8"/>
        <v>4158.7322693439155</v>
      </c>
      <c r="B87" s="12">
        <f t="shared" si="9"/>
        <v>38.39198796360112</v>
      </c>
      <c r="C87" s="12">
        <f t="shared" si="9"/>
        <v>6.849032511928517</v>
      </c>
      <c r="D87" s="12">
        <f t="shared" si="9"/>
        <v>18.453807545558192</v>
      </c>
      <c r="E87" s="12">
        <f t="shared" si="9"/>
        <v>0.029883069324522386</v>
      </c>
      <c r="F87" s="13">
        <f t="shared" si="10"/>
        <v>-6.876194510929476</v>
      </c>
      <c r="G87" s="13">
        <f t="shared" si="11"/>
        <v>-6.848044892775448</v>
      </c>
      <c r="H87" s="13"/>
      <c r="I87" s="6">
        <f t="shared" si="12"/>
        <v>-5.880000000000001</v>
      </c>
    </row>
    <row r="88" spans="1:9" ht="12.75">
      <c r="A88" s="3">
        <f t="shared" si="8"/>
        <v>4457.218884076145</v>
      </c>
      <c r="B88" s="12">
        <f t="shared" si="9"/>
        <v>38.993966542680404</v>
      </c>
      <c r="C88" s="12">
        <f t="shared" si="9"/>
        <v>7.333371493150464</v>
      </c>
      <c r="D88" s="12">
        <f t="shared" si="9"/>
        <v>19.04783402694808</v>
      </c>
      <c r="E88" s="12">
        <f t="shared" si="9"/>
        <v>0.034309123731674995</v>
      </c>
      <c r="F88" s="13">
        <f t="shared" si="10"/>
        <v>-7.368485589840823</v>
      </c>
      <c r="G88" s="13">
        <f t="shared" si="11"/>
        <v>-7.335909917279643</v>
      </c>
      <c r="H88" s="13"/>
      <c r="I88" s="6">
        <f t="shared" si="12"/>
        <v>-6.48</v>
      </c>
    </row>
    <row r="89" spans="1:9" ht="12.75">
      <c r="A89" s="3">
        <f t="shared" si="8"/>
        <v>4777.128916668442</v>
      </c>
      <c r="B89" s="12">
        <f t="shared" si="9"/>
        <v>39.59595565928681</v>
      </c>
      <c r="C89" s="12">
        <f t="shared" si="9"/>
        <v>7.830285174646726</v>
      </c>
      <c r="D89" s="12">
        <f t="shared" si="9"/>
        <v>19.642888321899324</v>
      </c>
      <c r="E89" s="12">
        <f t="shared" si="9"/>
        <v>0.03938776464017628</v>
      </c>
      <c r="F89" s="13">
        <f t="shared" si="10"/>
        <v>-7.872334092992244</v>
      </c>
      <c r="G89" s="13">
        <f t="shared" si="11"/>
        <v>-7.834679779522563</v>
      </c>
      <c r="H89" s="13"/>
      <c r="I89" s="6">
        <f t="shared" si="12"/>
        <v>-7.08</v>
      </c>
    </row>
    <row r="90" spans="1:9" ht="12.75">
      <c r="A90" s="3">
        <f t="shared" si="8"/>
        <v>5119.999999999987</v>
      </c>
      <c r="B90" s="12">
        <f t="shared" si="9"/>
        <v>40.197953949644244</v>
      </c>
      <c r="C90" s="12">
        <f t="shared" si="9"/>
        <v>8.338690313034046</v>
      </c>
      <c r="D90" s="12">
        <f t="shared" si="9"/>
        <v>20.238840285362144</v>
      </c>
      <c r="E90" s="12">
        <f t="shared" si="9"/>
        <v>0.04521427121050352</v>
      </c>
      <c r="F90" s="13">
        <f t="shared" si="10"/>
        <v>-8.38678555827418</v>
      </c>
      <c r="G90" s="13">
        <f t="shared" si="11"/>
        <v>-8.34330473823417</v>
      </c>
      <c r="H90" s="13"/>
      <c r="I90" s="6">
        <f t="shared" si="12"/>
        <v>-7.68</v>
      </c>
    </row>
    <row r="91" spans="1:9" ht="12.75">
      <c r="A91" s="3">
        <f t="shared" si="8"/>
        <v>5487.480128185807</v>
      </c>
      <c r="B91" s="12">
        <f t="shared" si="9"/>
        <v>40.79996022644381</v>
      </c>
      <c r="C91" s="12">
        <f t="shared" si="9"/>
        <v>8.857541507565204</v>
      </c>
      <c r="D91" s="12">
        <f t="shared" si="9"/>
        <v>20.83557592617959</v>
      </c>
      <c r="E91" s="12">
        <f t="shared" si="9"/>
        <v>0.051897537117782465</v>
      </c>
      <c r="F91" s="13">
        <f t="shared" si="10"/>
        <v>-8.910907388787457</v>
      </c>
      <c r="G91" s="13">
        <f t="shared" si="11"/>
        <v>-8.86074330284017</v>
      </c>
      <c r="H91" s="13"/>
      <c r="I91" s="6">
        <f t="shared" si="12"/>
        <v>-8.28</v>
      </c>
    </row>
    <row r="92" spans="1:9" ht="12.75">
      <c r="A92" s="3">
        <f t="shared" si="8"/>
        <v>5881.335577584804</v>
      </c>
      <c r="B92" s="12">
        <f t="shared" si="9"/>
        <v>41.4019734560179</v>
      </c>
      <c r="C92" s="12">
        <f t="shared" si="9"/>
        <v>9.385842835320704</v>
      </c>
      <c r="D92" s="12">
        <f t="shared" si="9"/>
        <v>21.432995480465927</v>
      </c>
      <c r="E92" s="12">
        <f t="shared" si="9"/>
        <v>0.05956192267476576</v>
      </c>
      <c r="F92" s="13">
        <f t="shared" si="10"/>
        <v>-9.443802391830708</v>
      </c>
      <c r="G92" s="13">
        <f t="shared" si="11"/>
        <v>-9.385973920326435</v>
      </c>
      <c r="H92" s="13"/>
      <c r="I92" s="6">
        <f t="shared" si="12"/>
        <v>-8.879999999999999</v>
      </c>
    </row>
    <row r="93" spans="1:9" ht="12.75">
      <c r="A93" s="3">
        <f t="shared" si="8"/>
        <v>6303.459396325955</v>
      </c>
      <c r="B93" s="12">
        <f t="shared" si="9"/>
        <v>42.00399273846473</v>
      </c>
      <c r="C93" s="12">
        <f t="shared" si="9"/>
        <v>9.922656142957898</v>
      </c>
      <c r="D93" s="12">
        <f t="shared" si="9"/>
        <v>22.03101169569196</v>
      </c>
      <c r="E93" s="12">
        <f t="shared" si="9"/>
        <v>0.06834932954974912</v>
      </c>
      <c r="F93" s="13">
        <f t="shared" si="10"/>
        <v>-9.984618766688705</v>
      </c>
      <c r="G93" s="13">
        <f t="shared" si="11"/>
        <v>-9.918002888309449</v>
      </c>
      <c r="H93" s="13"/>
      <c r="I93" s="6">
        <f t="shared" si="12"/>
        <v>-9.479999999999999</v>
      </c>
    </row>
    <row r="94" spans="1:9" ht="12.75">
      <c r="A94" s="3">
        <f t="shared" si="8"/>
        <v>6755.880503157201</v>
      </c>
      <c r="B94" s="12">
        <f t="shared" si="9"/>
        <v>42.6060172903426</v>
      </c>
      <c r="C94" s="12">
        <f t="shared" si="9"/>
        <v>10.467106360957263</v>
      </c>
      <c r="D94" s="12">
        <f t="shared" si="9"/>
        <v>22.629548307190525</v>
      </c>
      <c r="E94" s="12">
        <f t="shared" si="9"/>
        <v>0.07842151542644428</v>
      </c>
      <c r="F94" s="13">
        <f t="shared" si="10"/>
        <v>-10.532556925067372</v>
      </c>
      <c r="G94" s="13">
        <f t="shared" si="11"/>
        <v>-10.455868860811421</v>
      </c>
      <c r="H94" s="13"/>
      <c r="I94" s="6">
        <f t="shared" si="12"/>
        <v>-10.079999999999998</v>
      </c>
    </row>
    <row r="95" spans="1:9" ht="12.75">
      <c r="A95" s="3">
        <f t="shared" si="8"/>
        <v>7240.773439350228</v>
      </c>
      <c r="B95" s="12">
        <f t="shared" si="9"/>
        <v>43.208046429601865</v>
      </c>
      <c r="C95" s="12">
        <f t="shared" si="9"/>
        <v>11.018384274084664</v>
      </c>
      <c r="D95" s="12">
        <f t="shared" si="9"/>
        <v>23.22853868911254</v>
      </c>
      <c r="E95" s="12">
        <f t="shared" si="9"/>
        <v>0.08996266405021781</v>
      </c>
      <c r="F95" s="13">
        <f t="shared" si="10"/>
        <v>-11.086873595532023</v>
      </c>
      <c r="G95" s="13">
        <f t="shared" si="11"/>
        <v>-10.998644382652298</v>
      </c>
      <c r="H95" s="13"/>
      <c r="I95" s="6">
        <f t="shared" si="12"/>
        <v>-10.679999999999998</v>
      </c>
    </row>
    <row r="96" spans="1:9" ht="12.75">
      <c r="A96" s="3">
        <f t="shared" si="8"/>
        <v>7760.468820533218</v>
      </c>
      <c r="B96" s="12">
        <f t="shared" si="9"/>
        <v>43.810079562465575</v>
      </c>
      <c r="C96" s="12">
        <f t="shared" si="9"/>
        <v>11.575747202593298</v>
      </c>
      <c r="D96" s="12">
        <f t="shared" si="9"/>
        <v>23.82792466259437</v>
      </c>
      <c r="E96" s="12">
        <f t="shared" si="9"/>
        <v>0.1031822227521789</v>
      </c>
      <c r="F96" s="13">
        <f t="shared" si="10"/>
        <v>-11.646883683422537</v>
      </c>
      <c r="G96" s="13">
        <f t="shared" si="11"/>
        <v>-11.545434911840854</v>
      </c>
      <c r="H96" s="13"/>
      <c r="I96" s="6">
        <f t="shared" si="12"/>
        <v>-11.279999999999998</v>
      </c>
    </row>
    <row r="97" spans="1:9" ht="12.75">
      <c r="A97" s="3">
        <f t="shared" si="8"/>
        <v>8317.46453868783</v>
      </c>
      <c r="B97" s="12">
        <f t="shared" si="9"/>
        <v>44.41211617200713</v>
      </c>
      <c r="C97" s="12">
        <f t="shared" si="9"/>
        <v>12.138518034894295</v>
      </c>
      <c r="D97" s="12">
        <f t="shared" si="9"/>
        <v>24.427655444891766</v>
      </c>
      <c r="E97" s="12">
        <f t="shared" si="9"/>
        <v>0.11831801427347326</v>
      </c>
      <c r="F97" s="13">
        <f t="shared" si="10"/>
        <v>-12.211960342967693</v>
      </c>
      <c r="G97" s="13">
        <f t="shared" si="11"/>
        <v>-12.095375779864717</v>
      </c>
      <c r="H97" s="13"/>
      <c r="I97" s="6">
        <f t="shared" si="12"/>
        <v>-11.879999999999997</v>
      </c>
    </row>
    <row r="98" spans="1:9" ht="12.75">
      <c r="A98" s="3">
        <f t="shared" si="8"/>
        <v>8914.437768152287</v>
      </c>
      <c r="B98" s="12">
        <f t="shared" si="9"/>
        <v>45.01415580820526</v>
      </c>
      <c r="C98" s="12">
        <f t="shared" si="9"/>
        <v>12.706083015706044</v>
      </c>
      <c r="D98" s="12">
        <f t="shared" si="9"/>
        <v>25.027686724381777</v>
      </c>
      <c r="E98" s="12">
        <f t="shared" si="9"/>
        <v>0.13563962196599244</v>
      </c>
      <c r="F98" s="13">
        <f t="shared" si="10"/>
        <v>-12.781533680487563</v>
      </c>
      <c r="G98" s="13">
        <f t="shared" si="11"/>
        <v>-12.647627509692065</v>
      </c>
      <c r="H98" s="13"/>
      <c r="I98" s="6">
        <f t="shared" si="12"/>
        <v>-12.479999999999997</v>
      </c>
    </row>
    <row r="99" spans="1:9" ht="12.75">
      <c r="A99" s="3">
        <f t="shared" si="8"/>
        <v>9554.257833336882</v>
      </c>
      <c r="B99" s="12">
        <f t="shared" si="9"/>
        <v>45.6161980792858</v>
      </c>
      <c r="C99" s="12">
        <f t="shared" si="9"/>
        <v>13.27788864394421</v>
      </c>
      <c r="D99" s="12">
        <f t="shared" si="9"/>
        <v>25.62797984755114</v>
      </c>
      <c r="E99" s="12">
        <f t="shared" si="9"/>
        <v>0.1554520365655061</v>
      </c>
      <c r="F99" s="13">
        <f t="shared" si="10"/>
        <v>-13.355088456636906</v>
      </c>
      <c r="G99" s="13">
        <f t="shared" si="11"/>
        <v>-13.201369871241894</v>
      </c>
      <c r="H99" s="13"/>
      <c r="I99" s="6">
        <f t="shared" si="12"/>
        <v>-13.079999999999997</v>
      </c>
    </row>
    <row r="100" spans="1:9" ht="12.75">
      <c r="A100" s="3">
        <f t="shared" si="8"/>
        <v>10239.999999999973</v>
      </c>
      <c r="B100" s="12">
        <f t="shared" si="9"/>
        <v>46.21824264418352</v>
      </c>
      <c r="C100" s="12">
        <f t="shared" si="9"/>
        <v>13.853437979517729</v>
      </c>
      <c r="D100" s="12">
        <f t="shared" si="9"/>
        <v>26.228501105319133</v>
      </c>
      <c r="E100" s="12">
        <f t="shared" si="9"/>
        <v>0.17809953797718286</v>
      </c>
      <c r="F100" s="13">
        <f t="shared" si="10"/>
        <v>-13.93216109934015</v>
      </c>
      <c r="G100" s="13">
        <f t="shared" si="11"/>
        <v>-13.755795012533461</v>
      </c>
      <c r="H100" s="13"/>
      <c r="I100" s="6">
        <f t="shared" si="12"/>
        <v>-13.679999999999996</v>
      </c>
    </row>
    <row r="101" spans="1:9" ht="12.75">
      <c r="A101" s="3">
        <f t="shared" si="8"/>
        <v>10974.960256371613</v>
      </c>
      <c r="B101" s="12">
        <f t="shared" si="9"/>
        <v>46.82028920597933</v>
      </c>
      <c r="C101" s="12">
        <f t="shared" si="9"/>
        <v>14.432286603234985</v>
      </c>
      <c r="D101" s="12">
        <f t="shared" si="9"/>
        <v>26.8292211072453</v>
      </c>
      <c r="E101" s="12">
        <f t="shared" si="9"/>
        <v>0.20396976608314052</v>
      </c>
      <c r="F101" s="13">
        <f t="shared" si="10"/>
        <v>-14.512336282927052</v>
      </c>
      <c r="G101" s="13">
        <f t="shared" si="11"/>
        <v>-14.310099968014399</v>
      </c>
      <c r="H101" s="13"/>
      <c r="I101" s="6">
        <f t="shared" si="12"/>
        <v>-14.279999999999996</v>
      </c>
    </row>
    <row r="102" spans="1:9" ht="12.75">
      <c r="A102" s="3">
        <f t="shared" si="8"/>
        <v>11762.671155169606</v>
      </c>
      <c r="B102" s="12">
        <f t="shared" si="9"/>
        <v>47.4223375061867</v>
      </c>
      <c r="C102" s="12">
        <f t="shared" si="9"/>
        <v>15.014038422757727</v>
      </c>
      <c r="D102" s="12">
        <f t="shared" si="9"/>
        <v>27.430114233320523</v>
      </c>
      <c r="E102" s="12">
        <f t="shared" si="9"/>
        <v>0.23349790967907655</v>
      </c>
      <c r="F102" s="13">
        <f t="shared" si="10"/>
        <v>-15.09524327658194</v>
      </c>
      <c r="G102" s="13">
        <f t="shared" si="11"/>
        <v>-14.863478818073354</v>
      </c>
      <c r="H102" s="13"/>
      <c r="I102" s="6">
        <f t="shared" si="12"/>
        <v>-14.879999999999995</v>
      </c>
    </row>
    <row r="103" spans="1:9" ht="12.75">
      <c r="A103" s="3">
        <f t="shared" si="8"/>
        <v>12606.918792651908</v>
      </c>
      <c r="B103" s="12">
        <f t="shared" si="9"/>
        <v>48.02438731977742</v>
      </c>
      <c r="C103" s="12">
        <f t="shared" si="9"/>
        <v>15.59834147198648</v>
      </c>
      <c r="D103" s="12">
        <f t="shared" si="9"/>
        <v>28.031158154118152</v>
      </c>
      <c r="E103" s="12">
        <f t="shared" si="9"/>
        <v>0.26717091156827055</v>
      </c>
      <c r="F103" s="13">
        <f t="shared" si="10"/>
        <v>-15.68055221860378</v>
      </c>
      <c r="G103" s="13">
        <f t="shared" si="11"/>
        <v>-15.415114758206002</v>
      </c>
      <c r="H103" s="13"/>
      <c r="I103" s="6">
        <f t="shared" si="12"/>
        <v>-15.479999999999995</v>
      </c>
    </row>
    <row r="104" spans="1:9" ht="12.75">
      <c r="A104" s="3">
        <f t="shared" si="8"/>
        <v>13511.7610063144</v>
      </c>
      <c r="B104" s="12">
        <f t="shared" si="9"/>
        <v>48.62643845085107</v>
      </c>
      <c r="C104" s="12">
        <f t="shared" si="9"/>
        <v>16.184883812298445</v>
      </c>
      <c r="D104" s="12">
        <f t="shared" si="9"/>
        <v>28.632333411080563</v>
      </c>
      <c r="E104" s="12">
        <f t="shared" si="9"/>
        <v>0.3055315501222459</v>
      </c>
      <c r="F104" s="13">
        <f t="shared" si="10"/>
        <v>-16.26797043302699</v>
      </c>
      <c r="G104" s="13">
        <f t="shared" si="11"/>
        <v>-15.96417233407523</v>
      </c>
      <c r="H104" s="13"/>
      <c r="I104" s="6">
        <f t="shared" si="12"/>
        <v>-16.079999999999995</v>
      </c>
    </row>
    <row r="105" spans="1:9" ht="12.75">
      <c r="A105" s="3">
        <f t="shared" si="8"/>
        <v>14481.546878700454</v>
      </c>
      <c r="B105" s="12">
        <f t="shared" si="9"/>
        <v>49.228490728864934</v>
      </c>
      <c r="C105" s="12">
        <f t="shared" si="9"/>
        <v>16.77338961178021</v>
      </c>
      <c r="D105" s="12">
        <f t="shared" si="9"/>
        <v>29.23362304963198</v>
      </c>
      <c r="E105" s="12">
        <f t="shared" si="9"/>
        <v>0.3491822132410318</v>
      </c>
      <c r="F105" s="13">
        <f t="shared" si="10"/>
        <v>-16.857238871971198</v>
      </c>
      <c r="G105" s="13">
        <f t="shared" si="11"/>
        <v>-16.509790109900663</v>
      </c>
      <c r="H105" s="13"/>
      <c r="I105" s="6">
        <f t="shared" si="12"/>
        <v>-16.679999999999996</v>
      </c>
    </row>
    <row r="106" spans="1:9" ht="12.75">
      <c r="A106" s="3">
        <f t="shared" si="8"/>
        <v>15520.937641066434</v>
      </c>
      <c r="B106" s="12">
        <f t="shared" si="9"/>
        <v>49.83054400535181</v>
      </c>
      <c r="C106" s="12">
        <f t="shared" si="9"/>
        <v>17.363615452604048</v>
      </c>
      <c r="D106" s="12">
        <f t="shared" si="9"/>
        <v>29.83501229864106</v>
      </c>
      <c r="E106" s="12">
        <f t="shared" si="9"/>
        <v>0.3987881303201734</v>
      </c>
      <c r="F106" s="13">
        <f t="shared" si="10"/>
        <v>-17.448128740272836</v>
      </c>
      <c r="G106" s="13">
        <f t="shared" si="11"/>
        <v>-17.051074061123153</v>
      </c>
      <c r="H106" s="13"/>
      <c r="I106" s="6">
        <f t="shared" si="12"/>
        <v>-17.279999999999998</v>
      </c>
    </row>
    <row r="107" spans="1:9" ht="12.75">
      <c r="A107" s="3">
        <f t="shared" si="8"/>
        <v>16634.92907737566</v>
      </c>
      <c r="B107" s="12">
        <f aca="true" t="shared" si="13" ref="B107:E152">10*LOG10(1+(4*PI()*PI()*B$8*B$8*$A107*$A107))</f>
        <v>50.432598151062635</v>
      </c>
      <c r="C107" s="12">
        <f t="shared" si="13"/>
        <v>17.955346896315675</v>
      </c>
      <c r="D107" s="12">
        <f t="shared" si="13"/>
        <v>30.436488290508358</v>
      </c>
      <c r="E107" s="12">
        <f t="shared" si="13"/>
        <v>0.45507977333546973</v>
      </c>
      <c r="F107" s="13">
        <f t="shared" si="10"/>
        <v>-18.040438337827986</v>
      </c>
      <c r="G107" s="13">
        <f t="shared" si="11"/>
        <v>-17.58709201566301</v>
      </c>
      <c r="H107" s="13"/>
      <c r="I107" s="6">
        <f t="shared" si="12"/>
        <v>-17.88</v>
      </c>
    </row>
    <row r="108" spans="1:9" ht="12.75">
      <c r="A108" s="3">
        <f t="shared" si="8"/>
        <v>17828.875536304575</v>
      </c>
      <c r="B108" s="12">
        <f t="shared" si="13"/>
        <v>51.03465305347889</v>
      </c>
      <c r="C108" s="12">
        <f t="shared" si="13"/>
        <v>18.548395321244406</v>
      </c>
      <c r="D108" s="12">
        <f t="shared" si="13"/>
        <v>31.038039816828803</v>
      </c>
      <c r="E108" s="12">
        <f t="shared" si="13"/>
        <v>0.5188540827342668</v>
      </c>
      <c r="F108" s="13">
        <f t="shared" si="10"/>
        <v>-18.633990138852525</v>
      </c>
      <c r="G108" s="13">
        <f t="shared" si="11"/>
        <v>-18.116869507288754</v>
      </c>
      <c r="H108" s="13"/>
      <c r="I108" s="6">
        <f t="shared" si="12"/>
        <v>-18.48</v>
      </c>
    </row>
    <row r="109" spans="1:9" ht="12.75">
      <c r="A109" s="3">
        <f t="shared" si="8"/>
        <v>19108.515666673764</v>
      </c>
      <c r="B109" s="12">
        <f t="shared" si="13"/>
        <v>51.63670861464705</v>
      </c>
      <c r="C109" s="12">
        <f t="shared" si="13"/>
        <v>19.142595034709274</v>
      </c>
      <c r="D109" s="12">
        <f t="shared" si="13"/>
        <v>31.639657115183066</v>
      </c>
      <c r="E109" s="12">
        <f t="shared" si="13"/>
        <v>0.5909741225771693</v>
      </c>
      <c r="F109" s="13">
        <f t="shared" si="10"/>
        <v>-19.228628115131286</v>
      </c>
      <c r="G109" s="13">
        <f t="shared" si="11"/>
        <v>-18.639387443724615</v>
      </c>
      <c r="H109" s="13"/>
      <c r="I109" s="6">
        <f t="shared" si="12"/>
        <v>-19.080000000000002</v>
      </c>
    </row>
    <row r="110" spans="1:9" ht="12.75">
      <c r="A110" s="3">
        <f t="shared" si="8"/>
        <v>20479.999999999945</v>
      </c>
      <c r="B110" s="12">
        <f t="shared" si="13"/>
        <v>52.238764749293225</v>
      </c>
      <c r="C110" s="12">
        <f t="shared" si="13"/>
        <v>19.737800654423058</v>
      </c>
      <c r="D110" s="12">
        <f t="shared" si="13"/>
        <v>32.2413316831487</v>
      </c>
      <c r="E110" s="12">
        <f t="shared" si="13"/>
        <v>0.6723667295712101</v>
      </c>
      <c r="F110" s="13">
        <f t="shared" si="10"/>
        <v>-19.824215301525612</v>
      </c>
      <c r="G110" s="13">
        <f t="shared" si="11"/>
        <v>-19.153582023124898</v>
      </c>
      <c r="H110" s="13"/>
      <c r="I110" s="6">
        <f t="shared" si="12"/>
        <v>-19.680000000000003</v>
      </c>
    </row>
    <row r="111" spans="1:9" ht="12.75">
      <c r="A111" s="3">
        <f t="shared" si="8"/>
        <v>21949.920512743225</v>
      </c>
      <c r="B111" s="12">
        <f t="shared" si="13"/>
        <v>52.84082138318189</v>
      </c>
      <c r="C111" s="12">
        <f t="shared" si="13"/>
        <v>20.333884747814878</v>
      </c>
      <c r="D111" s="12">
        <f t="shared" si="13"/>
        <v>32.84305611609921</v>
      </c>
      <c r="E111" s="12">
        <f t="shared" si="13"/>
        <v>0.7640177017773652</v>
      </c>
      <c r="F111" s="13">
        <f t="shared" si="10"/>
        <v>-20.42063159585559</v>
      </c>
      <c r="G111" s="13">
        <f t="shared" si="11"/>
        <v>-19.65834734524872</v>
      </c>
      <c r="H111" s="13"/>
      <c r="I111" s="6">
        <f t="shared" si="12"/>
        <v>-20.280000000000005</v>
      </c>
    </row>
    <row r="112" spans="1:9" ht="12.75">
      <c r="A112" s="3">
        <f t="shared" si="8"/>
        <v>23525.342310339212</v>
      </c>
      <c r="B112" s="12">
        <f t="shared" si="13"/>
        <v>53.442878451687065</v>
      </c>
      <c r="C112" s="12">
        <f t="shared" si="13"/>
        <v>20.930735714323884</v>
      </c>
      <c r="D112" s="12">
        <f t="shared" si="13"/>
        <v>33.44482396578132</v>
      </c>
      <c r="E112" s="12">
        <f t="shared" si="13"/>
        <v>0.8669640862684889</v>
      </c>
      <c r="F112" s="13">
        <f t="shared" si="10"/>
        <v>-21.017771781187662</v>
      </c>
      <c r="G112" s="13">
        <f t="shared" si="11"/>
        <v>-20.152541146089675</v>
      </c>
      <c r="H112" s="13"/>
      <c r="I112" s="6">
        <f t="shared" si="12"/>
        <v>-20.880000000000006</v>
      </c>
    </row>
    <row r="113" spans="1:9" ht="12.75">
      <c r="A113" s="3">
        <f t="shared" si="8"/>
        <v>25213.837585303816</v>
      </c>
      <c r="B113" s="12">
        <f t="shared" si="13"/>
        <v>54.0449358985484</v>
      </c>
      <c r="C113" s="12">
        <f t="shared" si="13"/>
        <v>21.528255893576926</v>
      </c>
      <c r="D113" s="12">
        <f t="shared" si="13"/>
        <v>34.04662961703335</v>
      </c>
      <c r="E113" s="12">
        <f t="shared" si="13"/>
        <v>0.9822831832209343</v>
      </c>
      <c r="F113" s="13">
        <f t="shared" si="10"/>
        <v>-21.615543756050016</v>
      </c>
      <c r="G113" s="13">
        <f t="shared" si="11"/>
        <v>-20.634994023999575</v>
      </c>
      <c r="H113" s="13"/>
      <c r="I113" s="6">
        <f t="shared" si="12"/>
        <v>-21.480000000000008</v>
      </c>
    </row>
    <row r="114" spans="1:9" ht="12.75">
      <c r="A114" s="3">
        <f t="shared" si="8"/>
        <v>27023.5220126288</v>
      </c>
      <c r="B114" s="12">
        <f t="shared" si="13"/>
        <v>54.6469936747883</v>
      </c>
      <c r="C114" s="12">
        <f t="shared" si="13"/>
        <v>22.12635988136026</v>
      </c>
      <c r="D114" s="12">
        <f t="shared" si="13"/>
        <v>34.64846818033657</v>
      </c>
      <c r="E114" s="12">
        <f t="shared" si="13"/>
        <v>1.111077998425373</v>
      </c>
      <c r="F114" s="13">
        <f t="shared" si="10"/>
        <v>-22.21386695677002</v>
      </c>
      <c r="G114" s="13">
        <f t="shared" si="11"/>
        <v>-21.10452240951514</v>
      </c>
      <c r="H114" s="13"/>
      <c r="I114" s="6">
        <f t="shared" si="12"/>
        <v>-22.08000000000001</v>
      </c>
    </row>
    <row r="115" spans="1:9" ht="12.75">
      <c r="A115" s="3">
        <f t="shared" si="8"/>
        <v>28963.093757400908</v>
      </c>
      <c r="B115" s="12">
        <f t="shared" si="13"/>
        <v>55.24905173776918</v>
      </c>
      <c r="C115" s="12">
        <f t="shared" si="13"/>
        <v>22.72497303511382</v>
      </c>
      <c r="D115" s="12">
        <f t="shared" si="13"/>
        <v>35.250335398180354</v>
      </c>
      <c r="E115" s="12">
        <f t="shared" si="13"/>
        <v>1.25445905521401</v>
      </c>
      <c r="F115" s="13">
        <f t="shared" si="10"/>
        <v>-22.81267095566068</v>
      </c>
      <c r="G115" s="13">
        <f t="shared" si="11"/>
        <v>-21.55994535161716</v>
      </c>
      <c r="H115" s="13"/>
      <c r="I115" s="6">
        <f t="shared" si="12"/>
        <v>-22.68000000000001</v>
      </c>
    </row>
    <row r="116" spans="1:9" ht="12.75">
      <c r="A116" s="3">
        <f t="shared" si="8"/>
        <v>31041.875282132867</v>
      </c>
      <c r="B116" s="12">
        <f t="shared" si="13"/>
        <v>55.8511100503728</v>
      </c>
      <c r="C116" s="12">
        <f t="shared" si="13"/>
        <v>23.32403015107143</v>
      </c>
      <c r="D116" s="12">
        <f t="shared" si="13"/>
        <v>35.85222756347583</v>
      </c>
      <c r="E116" s="12">
        <f t="shared" si="13"/>
        <v>1.4135227219078446</v>
      </c>
      <c r="F116" s="13">
        <f t="shared" si="10"/>
        <v>-23.411894218926435</v>
      </c>
      <c r="G116" s="13">
        <f t="shared" si="11"/>
        <v>-22.00010494818909</v>
      </c>
      <c r="H116" s="13"/>
      <c r="I116" s="6">
        <f t="shared" si="12"/>
        <v>-23.280000000000012</v>
      </c>
    </row>
    <row r="117" spans="1:9" ht="12.75">
      <c r="A117" s="3">
        <f t="shared" si="8"/>
        <v>33269.85815475132</v>
      </c>
      <c r="B117" s="12">
        <f t="shared" si="13"/>
        <v>56.453168580285826</v>
      </c>
      <c r="C117" s="12">
        <f t="shared" si="13"/>
        <v>23.923474295952047</v>
      </c>
      <c r="D117" s="12">
        <f t="shared" si="13"/>
        <v>36.45414144847607</v>
      </c>
      <c r="E117" s="12">
        <f t="shared" si="13"/>
        <v>1.5893265136153392</v>
      </c>
      <c r="F117" s="13">
        <f t="shared" si="10"/>
        <v>-24.011483008719836</v>
      </c>
      <c r="G117" s="13">
        <f t="shared" si="11"/>
        <v>-22.42388994627499</v>
      </c>
      <c r="H117" s="13"/>
      <c r="I117" s="6">
        <f t="shared" si="12"/>
        <v>-23.880000000000013</v>
      </c>
    </row>
    <row r="118" spans="1:9" ht="12.75">
      <c r="A118" s="3">
        <f t="shared" si="8"/>
        <v>35657.75107260915</v>
      </c>
      <c r="B118" s="12">
        <f t="shared" si="13"/>
        <v>57.055227299377776</v>
      </c>
      <c r="C118" s="12">
        <f t="shared" si="13"/>
        <v>24.52325577713198</v>
      </c>
      <c r="D118" s="12">
        <f t="shared" si="13"/>
        <v>37.05607424285592</v>
      </c>
      <c r="E118" s="12">
        <f t="shared" si="13"/>
        <v>1.7828621663197408</v>
      </c>
      <c r="F118" s="13">
        <f t="shared" si="10"/>
        <v>-24.61139041461187</v>
      </c>
      <c r="G118" s="13">
        <f t="shared" si="11"/>
        <v>-22.830261699462625</v>
      </c>
      <c r="H118" s="13"/>
      <c r="I118" s="6">
        <f t="shared" si="12"/>
        <v>-24.480000000000015</v>
      </c>
    </row>
    <row r="119" spans="1:9" ht="12.75">
      <c r="A119" s="3">
        <f t="shared" si="8"/>
        <v>38217.03133334753</v>
      </c>
      <c r="B119" s="12">
        <f t="shared" si="13"/>
        <v>57.65728618315968</v>
      </c>
      <c r="C119" s="12">
        <f t="shared" si="13"/>
        <v>25.12333123639051</v>
      </c>
      <c r="D119" s="12">
        <f t="shared" si="13"/>
        <v>37.65802349977576</v>
      </c>
      <c r="E119" s="12">
        <f t="shared" si="13"/>
        <v>1.99502762184457</v>
      </c>
      <c r="F119" s="13">
        <f t="shared" si="10"/>
        <v>-25.211575500732465</v>
      </c>
      <c r="G119" s="13">
        <f t="shared" si="11"/>
        <v>-23.21828133005839</v>
      </c>
      <c r="H119" s="13"/>
      <c r="I119" s="6">
        <f t="shared" si="12"/>
        <v>-25.080000000000016</v>
      </c>
    </row>
    <row r="120" spans="1:9" ht="12.75">
      <c r="A120" s="3">
        <f t="shared" si="8"/>
        <v>40959.99999999989</v>
      </c>
      <c r="B120" s="12">
        <f t="shared" si="13"/>
        <v>58.259345210312546</v>
      </c>
      <c r="C120" s="12">
        <f t="shared" si="13"/>
        <v>25.723662853543846</v>
      </c>
      <c r="D120" s="12">
        <f t="shared" si="13"/>
        <v>38.259987088903436</v>
      </c>
      <c r="E120" s="12">
        <f t="shared" si="13"/>
        <v>2.226599358301735</v>
      </c>
      <c r="F120" s="13">
        <f t="shared" si="10"/>
        <v>-25.812002555910993</v>
      </c>
      <c r="G120" s="13">
        <f t="shared" si="11"/>
        <v>-23.587136648779747</v>
      </c>
      <c r="H120" s="13"/>
      <c r="I120" s="6">
        <f t="shared" si="12"/>
        <v>-25.680000000000017</v>
      </c>
    </row>
    <row r="121" spans="1:9" ht="12.75">
      <c r="A121" s="3">
        <f t="shared" si="8"/>
        <v>43899.84102548645</v>
      </c>
      <c r="B121" s="12">
        <f t="shared" si="13"/>
        <v>58.86140436227716</v>
      </c>
      <c r="C121" s="12">
        <f t="shared" si="13"/>
        <v>26.32421764750951</v>
      </c>
      <c r="D121" s="12">
        <f t="shared" si="13"/>
        <v>38.861963155499296</v>
      </c>
      <c r="E121" s="12">
        <f t="shared" si="13"/>
        <v>2.4782067004442188</v>
      </c>
      <c r="F121" s="13">
        <f t="shared" si="10"/>
        <v>-26.412640435245407</v>
      </c>
      <c r="G121" s="13">
        <f t="shared" si="11"/>
        <v>-23.936167185971684</v>
      </c>
      <c r="H121" s="13"/>
      <c r="I121" s="6">
        <f t="shared" si="12"/>
        <v>-26.28000000000002</v>
      </c>
    </row>
    <row r="122" spans="1:9" ht="12.75">
      <c r="A122" s="3">
        <f t="shared" si="8"/>
        <v>47050.684620678425</v>
      </c>
      <c r="B122" s="12">
        <f t="shared" si="13"/>
        <v>59.46346362289677</v>
      </c>
      <c r="C122" s="12">
        <f t="shared" si="13"/>
        <v>26.924966863538696</v>
      </c>
      <c r="D122" s="12">
        <f t="shared" si="13"/>
        <v>39.46395008478396</v>
      </c>
      <c r="E122" s="12">
        <f t="shared" si="13"/>
        <v>2.750309800422015</v>
      </c>
      <c r="F122" s="13">
        <f t="shared" si="10"/>
        <v>-27.01346198260954</v>
      </c>
      <c r="G122" s="13">
        <f t="shared" si="11"/>
        <v>-24.26488563335802</v>
      </c>
      <c r="H122" s="13"/>
      <c r="I122" s="6">
        <f t="shared" si="12"/>
        <v>-26.88000000000002</v>
      </c>
    </row>
    <row r="123" spans="1:9" ht="12.75">
      <c r="A123" s="3">
        <f t="shared" si="8"/>
        <v>50427.67517060763</v>
      </c>
      <c r="B123" s="12">
        <f t="shared" si="13"/>
        <v>60.06552297810606</v>
      </c>
      <c r="C123" s="12">
        <f t="shared" si="13"/>
        <v>27.525885436492036</v>
      </c>
      <c r="D123" s="12">
        <f t="shared" si="13"/>
        <v>40.06594647090819</v>
      </c>
      <c r="E123" s="12">
        <f t="shared" si="13"/>
        <v>3.0431828594033146</v>
      </c>
      <c r="F123" s="13">
        <f t="shared" si="10"/>
        <v>-27.61444352464794</v>
      </c>
      <c r="G123" s="13">
        <f t="shared" si="11"/>
        <v>-24.572994116415117</v>
      </c>
      <c r="H123" s="13"/>
      <c r="I123" s="6">
        <f t="shared" si="12"/>
        <v>-27.48000000000002</v>
      </c>
    </row>
    <row r="124" spans="1:12" ht="12.75">
      <c r="A124" s="3">
        <f t="shared" si="8"/>
        <v>54047.0440252576</v>
      </c>
      <c r="B124" s="12">
        <f t="shared" si="13"/>
        <v>60.667582415660476</v>
      </c>
      <c r="C124" s="12">
        <f t="shared" si="13"/>
        <v>28.126951521099926</v>
      </c>
      <c r="D124" s="12">
        <f t="shared" si="13"/>
        <v>40.66795108993175</v>
      </c>
      <c r="E124" s="12">
        <f t="shared" si="13"/>
        <v>3.3569038572354803</v>
      </c>
      <c r="F124" s="13">
        <f t="shared" si="10"/>
        <v>-28.21556442778669</v>
      </c>
      <c r="G124" s="13">
        <f t="shared" si="11"/>
        <v>-24.860394021721703</v>
      </c>
      <c r="H124" s="13"/>
      <c r="I124" s="15">
        <f t="shared" si="12"/>
        <v>-28.080000000000023</v>
      </c>
      <c r="J124" s="8" t="s">
        <v>18</v>
      </c>
      <c r="K124" t="s">
        <v>16</v>
      </c>
      <c r="L124" t="s">
        <v>23</v>
      </c>
    </row>
    <row r="125" spans="1:9" ht="12.75">
      <c r="A125" s="3">
        <f t="shared" si="8"/>
        <v>57926.187514801815</v>
      </c>
      <c r="B125" s="12">
        <f t="shared" si="13"/>
        <v>61.269641924900505</v>
      </c>
      <c r="C125" s="12">
        <f t="shared" si="13"/>
        <v>28.728146081134387</v>
      </c>
      <c r="D125" s="12">
        <f t="shared" si="13"/>
        <v>41.26996287629409</v>
      </c>
      <c r="E125" s="12">
        <f t="shared" si="13"/>
        <v>3.6913515945589097</v>
      </c>
      <c r="F125" s="13">
        <f t="shared" si="10"/>
        <v>-28.81680671069884</v>
      </c>
      <c r="G125" s="13">
        <f t="shared" si="11"/>
        <v>-25.127188567310426</v>
      </c>
      <c r="H125" s="13"/>
      <c r="I125">
        <f>I124</f>
        <v>-28.080000000000023</v>
      </c>
    </row>
    <row r="126" spans="1:9" ht="12.75">
      <c r="A126" s="3">
        <f t="shared" si="8"/>
        <v>62083.750564265734</v>
      </c>
      <c r="B126" s="12">
        <f t="shared" si="13"/>
        <v>61.87170149654651</v>
      </c>
      <c r="C126" s="12">
        <f t="shared" si="13"/>
        <v>29.32945253032145</v>
      </c>
      <c r="D126" s="12">
        <f t="shared" si="13"/>
        <v>41.87198090232641</v>
      </c>
      <c r="E126" s="12">
        <f t="shared" si="13"/>
        <v>4.046210282992673</v>
      </c>
      <c r="F126" s="13">
        <f t="shared" si="10"/>
        <v>-29.418154705499575</v>
      </c>
      <c r="G126" s="13">
        <f t="shared" si="11"/>
        <v>-25.373677873677394</v>
      </c>
      <c r="H126" s="13"/>
      <c r="I126">
        <f aca="true" t="shared" si="14" ref="I126:I152">I125</f>
        <v>-28.080000000000023</v>
      </c>
    </row>
    <row r="127" spans="1:9" ht="12.75">
      <c r="A127" s="3">
        <f t="shared" si="8"/>
        <v>66539.71630950263</v>
      </c>
      <c r="B127" s="12">
        <f t="shared" si="13"/>
        <v>62.47376112252006</v>
      </c>
      <c r="C127" s="12">
        <f t="shared" si="13"/>
        <v>29.930856418642758</v>
      </c>
      <c r="D127" s="12">
        <f t="shared" si="13"/>
        <v>42.474004360412465</v>
      </c>
      <c r="E127" s="12">
        <f t="shared" si="13"/>
        <v>4.420981318497619</v>
      </c>
      <c r="F127" s="13">
        <f t="shared" si="10"/>
        <v>-30.01959476170839</v>
      </c>
      <c r="G127" s="13">
        <f t="shared" si="11"/>
        <v>-25.60034689438126</v>
      </c>
      <c r="H127" s="13"/>
      <c r="I127">
        <f t="shared" si="14"/>
        <v>-28.080000000000023</v>
      </c>
    </row>
    <row r="128" spans="1:9" ht="12.75">
      <c r="A128" s="3">
        <f t="shared" si="8"/>
        <v>71315.5021452183</v>
      </c>
      <c r="B128" s="12">
        <f t="shared" si="13"/>
        <v>63.075820795788516</v>
      </c>
      <c r="C128" s="12">
        <f t="shared" si="13"/>
        <v>30.532345158413904</v>
      </c>
      <c r="D128" s="12">
        <f t="shared" si="13"/>
        <v>43.076032547455874</v>
      </c>
      <c r="E128" s="12">
        <f t="shared" si="13"/>
        <v>4.8150013215064815</v>
      </c>
      <c r="F128" s="13">
        <f t="shared" si="10"/>
        <v>-30.62111498770458</v>
      </c>
      <c r="G128" s="13">
        <f t="shared" si="11"/>
        <v>-25.807847117368595</v>
      </c>
      <c r="H128" s="13"/>
      <c r="I128">
        <f t="shared" si="14"/>
        <v>-28.080000000000023</v>
      </c>
    </row>
    <row r="129" spans="1:9" ht="12.75">
      <c r="A129" s="3">
        <f t="shared" si="8"/>
        <v>76434.06266669506</v>
      </c>
      <c r="B129" s="12">
        <f t="shared" si="13"/>
        <v>63.677880510229585</v>
      </c>
      <c r="C129" s="12">
        <f t="shared" si="13"/>
        <v>31.133907785190715</v>
      </c>
      <c r="D129" s="12">
        <f t="shared" si="13"/>
        <v>43.67806485135637</v>
      </c>
      <c r="E129" s="12">
        <f t="shared" si="13"/>
        <v>5.22746509574739</v>
      </c>
      <c r="F129" s="13">
        <f t="shared" si="10"/>
        <v>-31.222705025021966</v>
      </c>
      <c r="G129" s="13">
        <f t="shared" si="11"/>
        <v>-25.99697338044507</v>
      </c>
      <c r="H129" s="13"/>
      <c r="I129">
        <f t="shared" si="14"/>
        <v>-28.080000000000023</v>
      </c>
    </row>
    <row r="130" spans="1:9" ht="12.75">
      <c r="A130" s="3">
        <f t="shared" si="8"/>
        <v>81919.99999999978</v>
      </c>
      <c r="B130" s="12">
        <f t="shared" si="13"/>
        <v>64.27994026051348</v>
      </c>
      <c r="C130" s="12">
        <f t="shared" si="13"/>
        <v>31.735534749147067</v>
      </c>
      <c r="D130" s="12">
        <f t="shared" si="13"/>
        <v>44.280100739235024</v>
      </c>
      <c r="E130" s="12">
        <f t="shared" si="13"/>
        <v>5.6574518933614035</v>
      </c>
      <c r="F130" s="13">
        <f t="shared" si="10"/>
        <v>-31.824355851383558</v>
      </c>
      <c r="G130" s="13">
        <f t="shared" si="11"/>
        <v>-26.168637409192655</v>
      </c>
      <c r="H130" s="13"/>
      <c r="I130">
        <f t="shared" si="14"/>
        <v>-28.080000000000023</v>
      </c>
    </row>
    <row r="131" spans="1:9" ht="12.75">
      <c r="A131" s="3">
        <f t="shared" si="8"/>
        <v>87799.6820509729</v>
      </c>
      <c r="B131" s="12">
        <f t="shared" si="13"/>
        <v>64.88200004200039</v>
      </c>
      <c r="C131" s="12">
        <f t="shared" si="13"/>
        <v>32.33721773309514</v>
      </c>
      <c r="D131" s="12">
        <f t="shared" si="13"/>
        <v>44.882139747182705</v>
      </c>
      <c r="E131" s="12">
        <f t="shared" si="13"/>
        <v>6.103953293815981</v>
      </c>
      <c r="F131" s="13">
        <f t="shared" si="10"/>
        <v>-32.42605960887085</v>
      </c>
      <c r="G131" s="13">
        <f t="shared" si="11"/>
        <v>-26.323839766225362</v>
      </c>
      <c r="H131" s="13"/>
      <c r="I131">
        <f t="shared" si="14"/>
        <v>-28.080000000000023</v>
      </c>
    </row>
    <row r="132" spans="1:9" ht="12.75">
      <c r="A132" s="3">
        <f t="shared" si="8"/>
        <v>94101.36924135685</v>
      </c>
      <c r="B132" s="12">
        <f t="shared" si="13"/>
        <v>65.4840598506511</v>
      </c>
      <c r="C132" s="12">
        <f t="shared" si="13"/>
        <v>32.93894949378702</v>
      </c>
      <c r="D132" s="12">
        <f t="shared" si="13"/>
        <v>45.484181471334594</v>
      </c>
      <c r="E132" s="12">
        <f t="shared" si="13"/>
        <v>6.565901094931346</v>
      </c>
      <c r="F132" s="13">
        <f t="shared" si="10"/>
        <v>-33.027809454061554</v>
      </c>
      <c r="G132" s="13">
        <f t="shared" si="11"/>
        <v>-26.4636418103007</v>
      </c>
      <c r="H132" s="13"/>
      <c r="I132">
        <f t="shared" si="14"/>
        <v>-28.080000000000023</v>
      </c>
    </row>
    <row r="133" spans="1:9" ht="12.75">
      <c r="A133" s="3">
        <f t="shared" si="8"/>
        <v>100855.35034121526</v>
      </c>
      <c r="B133" s="12">
        <f t="shared" si="13"/>
        <v>66.08611968294926</v>
      </c>
      <c r="C133" s="12">
        <f t="shared" si="13"/>
        <v>33.54072372355051</v>
      </c>
      <c r="D133" s="12">
        <f t="shared" si="13"/>
        <v>46.08622556009958</v>
      </c>
      <c r="E133" s="12">
        <f t="shared" si="13"/>
        <v>7.042193839445295</v>
      </c>
      <c r="F133" s="13">
        <f t="shared" si="10"/>
        <v>-33.62959942735822</v>
      </c>
      <c r="G133" s="13">
        <f t="shared" si="11"/>
        <v>-26.58913903908342</v>
      </c>
      <c r="H133" s="13"/>
      <c r="I133">
        <f t="shared" si="14"/>
        <v>-28.080000000000023</v>
      </c>
    </row>
    <row r="134" spans="1:9" ht="12.75">
      <c r="A134" s="3">
        <f t="shared" si="8"/>
        <v>108094.0880505152</v>
      </c>
      <c r="B134" s="12">
        <f t="shared" si="13"/>
        <v>66.68817953583374</v>
      </c>
      <c r="C134" s="12">
        <f t="shared" si="13"/>
        <v>34.142534929677275</v>
      </c>
      <c r="D134" s="12">
        <f t="shared" si="13"/>
        <v>46.68827170739497</v>
      </c>
      <c r="E134" s="12">
        <f t="shared" si="13"/>
        <v>7.531720910600685</v>
      </c>
      <c r="F134" s="13">
        <f t="shared" si="10"/>
        <v>-34.23142433907408</v>
      </c>
      <c r="G134" s="13">
        <f t="shared" si="11"/>
        <v>-26.701436879643893</v>
      </c>
      <c r="H134" s="13"/>
      <c r="I134">
        <f t="shared" si="14"/>
        <v>-28.080000000000023</v>
      </c>
    </row>
    <row r="135" spans="1:9" ht="12.75">
      <c r="A135" s="3">
        <f t="shared" si="8"/>
        <v>115852.37502960363</v>
      </c>
      <c r="B135" s="12">
        <f t="shared" si="13"/>
        <v>67.29023940663966</v>
      </c>
      <c r="C135" s="12">
        <f t="shared" si="13"/>
        <v>34.74437832930384</v>
      </c>
      <c r="D135" s="12">
        <f t="shared" si="13"/>
        <v>47.290319646756636</v>
      </c>
      <c r="E135" s="12">
        <f t="shared" si="13"/>
        <v>8.033383474161</v>
      </c>
      <c r="F135" s="13">
        <f t="shared" si="10"/>
        <v>-34.8332796701449</v>
      </c>
      <c r="G135" s="13">
        <f t="shared" si="11"/>
        <v>-26.801629647154392</v>
      </c>
      <c r="H135" s="13"/>
      <c r="I135">
        <f t="shared" si="14"/>
        <v>-28.080000000000023</v>
      </c>
    </row>
    <row r="136" spans="1:9" ht="12.75">
      <c r="A136" s="3">
        <f t="shared" si="8"/>
        <v>124167.50112853147</v>
      </c>
      <c r="B136" s="12">
        <f t="shared" si="13"/>
        <v>67.89229929304707</v>
      </c>
      <c r="C136" s="12">
        <f t="shared" si="13"/>
        <v>35.34624975780881</v>
      </c>
      <c r="D136" s="12">
        <f t="shared" si="13"/>
        <v>47.89236914621134</v>
      </c>
      <c r="E136" s="12">
        <f t="shared" si="13"/>
        <v>8.546111877953885</v>
      </c>
      <c r="F136" s="13">
        <f t="shared" si="10"/>
        <v>-35.435161485602585</v>
      </c>
      <c r="G136" s="13">
        <f t="shared" si="11"/>
        <v>-26.890783058819196</v>
      </c>
      <c r="H136" s="13"/>
      <c r="I136">
        <f t="shared" si="14"/>
        <v>-28.080000000000023</v>
      </c>
    </row>
    <row r="137" spans="1:9" ht="12.75">
      <c r="A137" s="3">
        <f t="shared" si="8"/>
        <v>133079.43261900527</v>
      </c>
      <c r="B137" s="12">
        <f t="shared" si="13"/>
        <v>68.49435919303639</v>
      </c>
      <c r="C137" s="12">
        <f t="shared" si="13"/>
        <v>35.9481455889988</v>
      </c>
      <c r="D137" s="12">
        <f t="shared" si="13"/>
        <v>48.494420003812465</v>
      </c>
      <c r="E137" s="12">
        <f t="shared" si="13"/>
        <v>9.068879411566895</v>
      </c>
      <c r="F137" s="13">
        <f t="shared" si="10"/>
        <v>-36.037066359180756</v>
      </c>
      <c r="G137" s="13">
        <f t="shared" si="11"/>
        <v>-26.969920398784353</v>
      </c>
      <c r="H137" s="13"/>
      <c r="I137">
        <f t="shared" si="14"/>
        <v>-28.080000000000023</v>
      </c>
    </row>
    <row r="138" spans="1:9" ht="12.75">
      <c r="A138" s="3">
        <f t="shared" si="8"/>
        <v>142631.0042904366</v>
      </c>
      <c r="B138" s="12">
        <f t="shared" si="13"/>
        <v>69.09641910484945</v>
      </c>
      <c r="C138" s="12">
        <f t="shared" si="13"/>
        <v>36.55006266557376</v>
      </c>
      <c r="D138" s="12">
        <f t="shared" si="13"/>
        <v>49.096472043753764</v>
      </c>
      <c r="E138" s="12">
        <f t="shared" si="13"/>
        <v>9.600712559864583</v>
      </c>
      <c r="F138" s="13">
        <f t="shared" si="10"/>
        <v>-36.63899130762748</v>
      </c>
      <c r="G138" s="13">
        <f t="shared" si="11"/>
        <v>-27.04001219893339</v>
      </c>
      <c r="H138" s="13"/>
      <c r="I138">
        <f t="shared" si="14"/>
        <v>-28.080000000000023</v>
      </c>
    </row>
    <row r="139" spans="1:9" ht="12.75">
      <c r="A139" s="3">
        <f aca="true" t="shared" si="15" ref="A139:A152">A138*(2^0.1)</f>
        <v>152868.1253333901</v>
      </c>
      <c r="B139" s="12">
        <f t="shared" si="13"/>
        <v>69.69847902695565</v>
      </c>
      <c r="C139" s="12">
        <f t="shared" si="13"/>
        <v>37.15199823855371</v>
      </c>
      <c r="D139" s="12">
        <f t="shared" si="13"/>
        <v>49.69852511298573</v>
      </c>
      <c r="E139" s="12">
        <f t="shared" si="13"/>
        <v>10.140698048549199</v>
      </c>
      <c r="F139" s="13">
        <f aca="true" t="shared" si="16" ref="F139:F152">D139-B139-C139-F$4</f>
        <v>-37.24093373348167</v>
      </c>
      <c r="G139" s="13">
        <f aca="true" t="shared" si="17" ref="G139:G152">D139+E139-B139-C139-G$4</f>
        <v>-27.101969136102966</v>
      </c>
      <c r="H139" s="13"/>
      <c r="I139">
        <f t="shared" si="14"/>
        <v>-28.080000000000023</v>
      </c>
    </row>
    <row r="140" spans="1:9" ht="12.75">
      <c r="A140" s="3">
        <f t="shared" si="15"/>
        <v>163839.99999999956</v>
      </c>
      <c r="B140" s="12">
        <f t="shared" si="13"/>
        <v>70.30053895802257</v>
      </c>
      <c r="C140" s="12">
        <f t="shared" si="13"/>
        <v>37.753949914516525</v>
      </c>
      <c r="D140" s="12">
        <f t="shared" si="13"/>
        <v>50.30057907827014</v>
      </c>
      <c r="E140" s="12">
        <f t="shared" si="13"/>
        <v>10.687987081374825</v>
      </c>
      <c r="F140" s="13">
        <f t="shared" si="16"/>
        <v>-37.84289137522699</v>
      </c>
      <c r="G140" s="13">
        <f t="shared" si="17"/>
        <v>-27.156637745022664</v>
      </c>
      <c r="H140" s="13"/>
      <c r="I140">
        <f t="shared" si="14"/>
        <v>-28.080000000000023</v>
      </c>
    </row>
    <row r="141" spans="1:9" ht="12.75">
      <c r="A141" s="3">
        <f t="shared" si="15"/>
        <v>175599.3641019458</v>
      </c>
      <c r="B141" s="12">
        <f t="shared" si="13"/>
        <v>70.90259889689027</v>
      </c>
      <c r="C141" s="12">
        <f t="shared" si="13"/>
        <v>38.35591560964276</v>
      </c>
      <c r="D141" s="12">
        <f t="shared" si="13"/>
        <v>50.90263382361569</v>
      </c>
      <c r="E141" s="12">
        <f t="shared" si="13"/>
        <v>11.241797216052694</v>
      </c>
      <c r="F141" s="13">
        <f t="shared" si="16"/>
        <v>-38.44486226387537</v>
      </c>
      <c r="G141" s="13">
        <f t="shared" si="17"/>
        <v>-27.20479849899317</v>
      </c>
      <c r="H141" s="13"/>
      <c r="I141">
        <f t="shared" si="14"/>
        <v>-28.080000000000023</v>
      </c>
    </row>
    <row r="142" spans="1:9" ht="12.75">
      <c r="A142" s="3">
        <f t="shared" si="15"/>
        <v>188202.7384827137</v>
      </c>
      <c r="B142" s="12">
        <f t="shared" si="13"/>
        <v>71.5046588425489</v>
      </c>
      <c r="C142" s="12">
        <f t="shared" si="13"/>
        <v>38.95789350969215</v>
      </c>
      <c r="D142" s="12">
        <f t="shared" si="13"/>
        <v>51.50468924804553</v>
      </c>
      <c r="E142" s="12">
        <f t="shared" si="13"/>
        <v>11.801412331297099</v>
      </c>
      <c r="F142" s="13">
        <f t="shared" si="16"/>
        <v>-39.04684468515356</v>
      </c>
      <c r="G142" s="13">
        <f t="shared" si="17"/>
        <v>-27.247165805026953</v>
      </c>
      <c r="H142" s="13"/>
      <c r="I142">
        <f t="shared" si="14"/>
        <v>-28.080000000000023</v>
      </c>
    </row>
    <row r="143" spans="1:9" ht="12.75">
      <c r="A143" s="3">
        <f t="shared" si="15"/>
        <v>201710.70068243053</v>
      </c>
      <c r="B143" s="12">
        <f t="shared" si="13"/>
        <v>72.10671879411942</v>
      </c>
      <c r="C143" s="12">
        <f t="shared" si="13"/>
        <v>39.55988203514788</v>
      </c>
      <c r="D143" s="12">
        <f t="shared" si="13"/>
        <v>52.10674526365387</v>
      </c>
      <c r="E143" s="12">
        <f t="shared" si="13"/>
        <v>12.366181113129413</v>
      </c>
      <c r="F143" s="13">
        <f t="shared" si="16"/>
        <v>-39.64883714657146</v>
      </c>
      <c r="G143" s="13">
        <f t="shared" si="17"/>
        <v>-27.284389484612547</v>
      </c>
      <c r="H143" s="13"/>
      <c r="I143">
        <f t="shared" si="14"/>
        <v>-28.080000000000023</v>
      </c>
    </row>
    <row r="144" spans="1:9" ht="12.75">
      <c r="A144" s="3">
        <f t="shared" si="15"/>
        <v>216188.1761010304</v>
      </c>
      <c r="B144" s="12">
        <f t="shared" si="13"/>
        <v>72.7087787508365</v>
      </c>
      <c r="C144" s="12">
        <f t="shared" si="13"/>
        <v>40.161879810862985</v>
      </c>
      <c r="D144" s="12">
        <f t="shared" si="13"/>
        <v>52.7088017939139</v>
      </c>
      <c r="E144" s="12">
        <f t="shared" si="13"/>
        <v>12.935514445531137</v>
      </c>
      <c r="F144" s="13">
        <f t="shared" si="16"/>
        <v>-40.25083834874362</v>
      </c>
      <c r="G144" s="13">
        <f t="shared" si="17"/>
        <v>-27.31705735438298</v>
      </c>
      <c r="H144" s="13"/>
      <c r="I144">
        <f t="shared" si="14"/>
        <v>-28.080000000000023</v>
      </c>
    </row>
    <row r="145" spans="1:9" ht="12.75">
      <c r="A145" s="3">
        <f t="shared" si="15"/>
        <v>231704.75005920726</v>
      </c>
      <c r="B145" s="12">
        <f t="shared" si="13"/>
        <v>73.31083871203394</v>
      </c>
      <c r="C145" s="12">
        <f t="shared" si="13"/>
        <v>40.763885639628434</v>
      </c>
      <c r="D145" s="12">
        <f t="shared" si="13"/>
        <v>53.31085877220498</v>
      </c>
      <c r="E145" s="12">
        <f t="shared" si="13"/>
        <v>13.508882037842199</v>
      </c>
      <c r="F145" s="13">
        <f t="shared" si="16"/>
        <v>-40.85284716041543</v>
      </c>
      <c r="G145" s="13">
        <f t="shared" si="17"/>
        <v>-27.345698573743725</v>
      </c>
      <c r="H145" s="13"/>
      <c r="I145">
        <f t="shared" si="14"/>
        <v>-28.080000000000023</v>
      </c>
    </row>
    <row r="146" spans="1:9" ht="12.75">
      <c r="A146" s="3">
        <f t="shared" si="15"/>
        <v>248335.00225706294</v>
      </c>
      <c r="B146" s="12">
        <f t="shared" si="13"/>
        <v>73.91289867713176</v>
      </c>
      <c r="C146" s="12">
        <f t="shared" si="13"/>
        <v>41.36589847915711</v>
      </c>
      <c r="D146" s="12">
        <f t="shared" si="13"/>
        <v>53.912916140530285</v>
      </c>
      <c r="E146" s="12">
        <f t="shared" si="13"/>
        <v>14.085808565715517</v>
      </c>
      <c r="F146" s="13">
        <f t="shared" si="16"/>
        <v>-41.45486259671662</v>
      </c>
      <c r="G146" s="13">
        <f t="shared" si="17"/>
        <v>-27.370787482171593</v>
      </c>
      <c r="H146" s="13"/>
      <c r="I146">
        <f t="shared" si="14"/>
        <v>-28.080000000000023</v>
      </c>
    </row>
    <row r="147" spans="1:9" ht="12.75">
      <c r="A147" s="3">
        <f t="shared" si="15"/>
        <v>266158.86523801053</v>
      </c>
      <c r="B147" s="12">
        <f t="shared" si="13"/>
        <v>74.51495864562506</v>
      </c>
      <c r="C147" s="12">
        <f t="shared" si="13"/>
        <v>41.96791742204282</v>
      </c>
      <c r="D147" s="12">
        <f t="shared" si="13"/>
        <v>54.51497384840052</v>
      </c>
      <c r="E147" s="12">
        <f t="shared" si="13"/>
        <v>14.66586954863104</v>
      </c>
      <c r="F147" s="13">
        <f t="shared" si="16"/>
        <v>-42.056883800225386</v>
      </c>
      <c r="G147" s="13">
        <f t="shared" si="17"/>
        <v>-27.392747702764837</v>
      </c>
      <c r="H147" s="13"/>
      <c r="I147">
        <f t="shared" si="14"/>
        <v>-28.080000000000023</v>
      </c>
    </row>
    <row r="148" spans="1:9" ht="12.75">
      <c r="A148" s="3">
        <f t="shared" si="15"/>
        <v>285262.0085808732</v>
      </c>
      <c r="B148" s="12">
        <f t="shared" si="13"/>
        <v>75.1170186170743</v>
      </c>
      <c r="C148" s="12">
        <f t="shared" si="13"/>
        <v>42.56994167831035</v>
      </c>
      <c r="D148" s="12">
        <f t="shared" si="13"/>
        <v>55.117031851862095</v>
      </c>
      <c r="E148" s="12">
        <f t="shared" si="13"/>
        <v>15.248687137832933</v>
      </c>
      <c r="F148" s="13">
        <f t="shared" si="16"/>
        <v>-42.65891002448058</v>
      </c>
      <c r="G148" s="13">
        <f t="shared" si="17"/>
        <v>-27.411956337818147</v>
      </c>
      <c r="H148" s="13"/>
      <c r="I148">
        <f t="shared" si="14"/>
        <v>-28.080000000000023</v>
      </c>
    </row>
    <row r="149" spans="1:9" ht="12.75">
      <c r="A149" s="3">
        <f t="shared" si="15"/>
        <v>305736.2506667802</v>
      </c>
      <c r="B149" s="12">
        <f t="shared" si="13"/>
        <v>75.71907859109682</v>
      </c>
      <c r="C149" s="12">
        <f t="shared" si="13"/>
        <v>43.171970560221915</v>
      </c>
      <c r="D149" s="12">
        <f t="shared" si="13"/>
        <v>55.719090112651116</v>
      </c>
      <c r="E149" s="12">
        <f t="shared" si="13"/>
        <v>15.833925945595908</v>
      </c>
      <c r="F149" s="13">
        <f t="shared" si="16"/>
        <v>-43.26094061962565</v>
      </c>
      <c r="G149" s="13">
        <f t="shared" si="17"/>
        <v>-27.428748125200237</v>
      </c>
      <c r="H149" s="13"/>
      <c r="I149">
        <f t="shared" si="14"/>
        <v>-28.080000000000023</v>
      </c>
    </row>
    <row r="150" spans="1:9" ht="12.75">
      <c r="A150" s="3">
        <f t="shared" si="15"/>
        <v>327679.9999999991</v>
      </c>
      <c r="B150" s="12">
        <f t="shared" si="13"/>
        <v>76.32113856735953</v>
      </c>
      <c r="C150" s="12">
        <f t="shared" si="13"/>
        <v>43.77400346904848</v>
      </c>
      <c r="D150" s="12">
        <f t="shared" si="13"/>
        <v>56.321148597456855</v>
      </c>
      <c r="E150" s="12">
        <f t="shared" si="13"/>
        <v>16.421289010473643</v>
      </c>
      <c r="F150" s="13">
        <f t="shared" si="16"/>
        <v>-43.862975019909186</v>
      </c>
      <c r="G150" s="13">
        <f t="shared" si="17"/>
        <v>-27.443419460606037</v>
      </c>
      <c r="H150" s="13"/>
      <c r="I150">
        <f t="shared" si="14"/>
        <v>-28.080000000000023</v>
      </c>
    </row>
    <row r="151" spans="1:9" ht="12.75">
      <c r="A151" s="3">
        <f t="shared" si="15"/>
        <v>351198.7282038916</v>
      </c>
      <c r="B151" s="12">
        <f t="shared" si="13"/>
        <v>76.92319854557242</v>
      </c>
      <c r="C151" s="12">
        <f t="shared" si="13"/>
        <v>44.376039883552075</v>
      </c>
      <c r="D151" s="12">
        <f t="shared" si="13"/>
        <v>56.92320727728063</v>
      </c>
      <c r="E151" s="12">
        <f t="shared" si="13"/>
        <v>17.01051396349814</v>
      </c>
      <c r="F151" s="13">
        <f t="shared" si="16"/>
        <v>-44.465012732801895</v>
      </c>
      <c r="G151" s="13">
        <f t="shared" si="17"/>
        <v>-27.456232220474256</v>
      </c>
      <c r="H151" s="13"/>
      <c r="I151">
        <f t="shared" si="14"/>
        <v>-28.080000000000023</v>
      </c>
    </row>
    <row r="152" spans="1:9" ht="12.75">
      <c r="A152" s="3">
        <f t="shared" si="15"/>
        <v>376405.4769654274</v>
      </c>
      <c r="B152" s="12">
        <f t="shared" si="13"/>
        <v>77.52525852548304</v>
      </c>
      <c r="C152" s="12">
        <f t="shared" si="13"/>
        <v>44.978079349958094</v>
      </c>
      <c r="D152" s="12">
        <f t="shared" si="13"/>
        <v>57.52526612687756</v>
      </c>
      <c r="E152" s="12">
        <f t="shared" si="13"/>
        <v>17.601369436652455</v>
      </c>
      <c r="F152" s="13">
        <f t="shared" si="16"/>
        <v>-45.0670533295216</v>
      </c>
      <c r="G152" s="13">
        <f t="shared" si="17"/>
        <v>-27.467417344039646</v>
      </c>
      <c r="H152" s="13"/>
      <c r="I152">
        <f t="shared" si="14"/>
        <v>-28.080000000000023</v>
      </c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0039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Westenberg</dc:creator>
  <cp:keywords/>
  <dc:description/>
  <cp:lastModifiedBy>Esmond Pitt</cp:lastModifiedBy>
  <cp:lastPrinted>2002-03-19T16:12:28Z</cp:lastPrinted>
  <dcterms:created xsi:type="dcterms:W3CDTF">2002-03-19T15:23:39Z</dcterms:created>
  <dcterms:modified xsi:type="dcterms:W3CDTF">2022-05-12T02:17:01Z</dcterms:modified>
  <cp:category/>
  <cp:version/>
  <cp:contentType/>
  <cp:contentStatus/>
  <cp:revision>6</cp:revision>
</cp:coreProperties>
</file>