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75" windowHeight="7230" activeTab="2"/>
  </bookViews>
  <sheets>
    <sheet name="Chart1" sheetId="1" r:id="rId1"/>
    <sheet name="Sheet1" sheetId="2" r:id="rId2"/>
    <sheet name="Hayes 909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<sst xmlns="http://schemas.openxmlformats.org/spreadsheetml/2006/main" count="50" uniqueCount="46">
  <si>
    <t>R</t>
  </si>
  <si>
    <t>C</t>
  </si>
  <si>
    <t>F</t>
  </si>
  <si>
    <t>MHz</t>
  </si>
  <si>
    <t>R8</t>
  </si>
  <si>
    <t>Reference</t>
  </si>
  <si>
    <t>Nominal</t>
  </si>
  <si>
    <t>Tried</t>
  </si>
  <si>
    <t>47R-10K</t>
  </si>
  <si>
    <t>T5Rb</t>
  </si>
  <si>
    <t>1K</t>
  </si>
  <si>
    <t>T6Rb</t>
  </si>
  <si>
    <t>C4</t>
  </si>
  <si>
    <t>330pF</t>
  </si>
  <si>
    <t>0R</t>
  </si>
  <si>
    <t>270R</t>
  </si>
  <si>
    <t>T9-14Cbe</t>
  </si>
  <si>
    <t>1nF</t>
  </si>
  <si>
    <t>T5Ccb</t>
  </si>
  <si>
    <t>T6Ccb</t>
  </si>
  <si>
    <t>Various up to 3.3nF</t>
  </si>
  <si>
    <t>C5</t>
  </si>
  <si>
    <t>180pF</t>
  </si>
  <si>
    <t>T6</t>
  </si>
  <si>
    <t>MPSA93</t>
  </si>
  <si>
    <t>Out and o/c R15</t>
  </si>
  <si>
    <t>T5</t>
  </si>
  <si>
    <t>Various, success at 500pF or 1.2nF, real 510pF works, but output end of L4 still hot</t>
  </si>
  <si>
    <t>L1</t>
  </si>
  <si>
    <t>L2/3</t>
  </si>
  <si>
    <t>20uF</t>
  </si>
  <si>
    <t>Actual 16uF, replaced with 20uF, no change</t>
  </si>
  <si>
    <t>2uH</t>
  </si>
  <si>
    <t>Actual 1.2uF, replaced with 1x4uH, no change</t>
  </si>
  <si>
    <t>Comment</t>
  </si>
  <si>
    <t>Repeat with decade box</t>
  </si>
  <si>
    <t>L4</t>
  </si>
  <si>
    <t>1.5uH</t>
  </si>
  <si>
    <t>Actual 1.2uH, correct value by L=RRC =&gt;</t>
  </si>
  <si>
    <t>Zl(1.5uH)</t>
  </si>
  <si>
    <t>Replaced, no change, reverted</t>
  </si>
  <si>
    <t>Various, success at 65pF, but output end of L4 still hot</t>
  </si>
  <si>
    <t>T5Ceb</t>
  </si>
  <si>
    <t>Various, no soap</t>
  </si>
  <si>
    <t>Out, probably didn't o/c R14</t>
  </si>
  <si>
    <t>E of T3 to B of T1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</si>
</sst>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Sheet1!$D$1</c:f>
              <c:strCache>
                <c:ptCount val="1"/>
                <c:pt idx="0">
                  <c:v>MHz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Sheet1!$A$2:$A$33</c:f>
              <c:numCache>
                <c:ptCount val="32"/>
                <c:pt idx="0">
                  <c:v>47</c:v>
                </c:pt>
                <c:pt idx="1">
                  <c:v>56</c:v>
                </c:pt>
                <c:pt idx="2">
                  <c:v>62</c:v>
                </c:pt>
                <c:pt idx="3">
                  <c:v>68</c:v>
                </c:pt>
                <c:pt idx="4">
                  <c:v>75</c:v>
                </c:pt>
                <c:pt idx="5">
                  <c:v>82</c:v>
                </c:pt>
                <c:pt idx="6">
                  <c:v>91</c:v>
                </c:pt>
                <c:pt idx="7">
                  <c:v>100</c:v>
                </c:pt>
                <c:pt idx="8">
                  <c:v>120</c:v>
                </c:pt>
                <c:pt idx="9">
                  <c:v>150</c:v>
                </c:pt>
                <c:pt idx="10">
                  <c:v>180</c:v>
                </c:pt>
                <c:pt idx="11">
                  <c:v>220</c:v>
                </c:pt>
                <c:pt idx="12">
                  <c:v>270</c:v>
                </c:pt>
                <c:pt idx="13">
                  <c:v>330</c:v>
                </c:pt>
                <c:pt idx="14">
                  <c:v>390</c:v>
                </c:pt>
                <c:pt idx="15">
                  <c:v>470</c:v>
                </c:pt>
                <c:pt idx="16">
                  <c:v>560</c:v>
                </c:pt>
                <c:pt idx="17">
                  <c:v>620</c:v>
                </c:pt>
                <c:pt idx="18">
                  <c:v>680</c:v>
                </c:pt>
                <c:pt idx="19">
                  <c:v>750</c:v>
                </c:pt>
                <c:pt idx="20">
                  <c:v>820</c:v>
                </c:pt>
                <c:pt idx="21">
                  <c:v>910</c:v>
                </c:pt>
                <c:pt idx="22">
                  <c:v>1000</c:v>
                </c:pt>
                <c:pt idx="23">
                  <c:v>1200</c:v>
                </c:pt>
                <c:pt idx="24">
                  <c:v>1500</c:v>
                </c:pt>
                <c:pt idx="25">
                  <c:v>1800</c:v>
                </c:pt>
                <c:pt idx="26">
                  <c:v>2200</c:v>
                </c:pt>
                <c:pt idx="27">
                  <c:v>2700</c:v>
                </c:pt>
                <c:pt idx="28">
                  <c:v>3300</c:v>
                </c:pt>
                <c:pt idx="29">
                  <c:v>3900</c:v>
                </c:pt>
                <c:pt idx="30">
                  <c:v>4700</c:v>
                </c:pt>
                <c:pt idx="31">
                  <c:v>5600</c:v>
                </c:pt>
              </c:numCache>
            </c:numRef>
          </c:cat>
          <c:val>
            <c:numRef>
              <c:f>Sheet1!$D$2:$D$33</c:f>
              <c:numCache>
                <c:ptCount val="32"/>
                <c:pt idx="0">
                  <c:v>10.261440560405887</c:v>
                </c:pt>
                <c:pt idx="1">
                  <c:v>8.612280470340655</c:v>
                </c:pt>
                <c:pt idx="2">
                  <c:v>7.778833973210916</c:v>
                </c:pt>
                <c:pt idx="3">
                  <c:v>7.092466269692306</c:v>
                </c:pt>
                <c:pt idx="4">
                  <c:v>6.43050275118769</c:v>
                </c:pt>
                <c:pt idx="5">
                  <c:v>5.881557394378985</c:v>
                </c:pt>
                <c:pt idx="6">
                  <c:v>5.29986490482502</c:v>
                </c:pt>
                <c:pt idx="7">
                  <c:v>4.822877063390768</c:v>
                </c:pt>
                <c:pt idx="8">
                  <c:v>4.019064219492307</c:v>
                </c:pt>
                <c:pt idx="9">
                  <c:v>3.215251375593845</c:v>
                </c:pt>
                <c:pt idx="10">
                  <c:v>2.679376146328204</c:v>
                </c:pt>
                <c:pt idx="11">
                  <c:v>2.1922168469958034</c:v>
                </c:pt>
                <c:pt idx="12">
                  <c:v>1.7862507642188028</c:v>
                </c:pt>
                <c:pt idx="13">
                  <c:v>1.4614778979972025</c:v>
                </c:pt>
                <c:pt idx="14">
                  <c:v>1.2366351444591712</c:v>
                </c:pt>
                <c:pt idx="15">
                  <c:v>1.0261440560405888</c:v>
                </c:pt>
                <c:pt idx="16">
                  <c:v>0.8612280470340659</c:v>
                </c:pt>
                <c:pt idx="17">
                  <c:v>0.7778833973210916</c:v>
                </c:pt>
                <c:pt idx="18">
                  <c:v>0.7092466269692306</c:v>
                </c:pt>
                <c:pt idx="19">
                  <c:v>0.643050275118769</c:v>
                </c:pt>
                <c:pt idx="20">
                  <c:v>0.5881557394378987</c:v>
                </c:pt>
                <c:pt idx="21">
                  <c:v>0.5299864904825019</c:v>
                </c:pt>
                <c:pt idx="22">
                  <c:v>0.48228770633907686</c:v>
                </c:pt>
                <c:pt idx="23">
                  <c:v>0.40190642194923065</c:v>
                </c:pt>
                <c:pt idx="24">
                  <c:v>0.3215251375593845</c:v>
                </c:pt>
                <c:pt idx="25">
                  <c:v>0.26793761463282045</c:v>
                </c:pt>
                <c:pt idx="26">
                  <c:v>0.21922168469958037</c:v>
                </c:pt>
                <c:pt idx="27">
                  <c:v>0.17862507642188027</c:v>
                </c:pt>
                <c:pt idx="28">
                  <c:v>0.14614778979972023</c:v>
                </c:pt>
                <c:pt idx="29">
                  <c:v>0.12366351444591711</c:v>
                </c:pt>
                <c:pt idx="30">
                  <c:v>0.10261440560405889</c:v>
                </c:pt>
                <c:pt idx="31">
                  <c:v>0.08612280470340658</c:v>
                </c:pt>
              </c:numCache>
            </c:numRef>
          </c:val>
          <c:smooth val="0"/>
        </c:ser>
        <c:marker val="1"/>
        <c:axId val="35320925"/>
        <c:axId val="49452870"/>
      </c:lineChart>
      <c:catAx>
        <c:axId val="35320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52870"/>
        <c:crosses val="autoZero"/>
        <c:auto val="1"/>
        <c:lblOffset val="100"/>
        <c:noMultiLvlLbl val="0"/>
      </c:catAx>
      <c:valAx>
        <c:axId val="49452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20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F2" sqref="F2"/>
    </sheetView>
  </sheetViews>
  <sheetFormatPr defaultColWidth="9.140625" defaultRowHeight="12.75"/>
  <cols>
    <col min="2" max="2" width="14.7109375" style="6" bestFit="1" customWidth="1"/>
    <col min="3" max="3" width="10.140625" style="4" bestFit="1" customWidth="1"/>
    <col min="6" max="6" width="11.00390625" style="0" bestFit="1" customWidth="1"/>
  </cols>
  <sheetData>
    <row r="1" spans="1:7" s="1" customFormat="1" ht="12.75">
      <c r="A1" s="1" t="s">
        <v>0</v>
      </c>
      <c r="B1" s="5" t="s">
        <v>1</v>
      </c>
      <c r="C1" s="3" t="s">
        <v>2</v>
      </c>
      <c r="D1" s="1" t="s">
        <v>3</v>
      </c>
      <c r="F1" s="1" t="s">
        <v>39</v>
      </c>
      <c r="G1" s="1" t="s">
        <v>2</v>
      </c>
    </row>
    <row r="2" spans="1:6" s="2" customFormat="1" ht="12.75">
      <c r="A2" s="2">
        <v>47</v>
      </c>
      <c r="B2" s="6">
        <f aca="true" t="shared" si="0" ref="B2:B14">330/1000000000000</f>
        <v>3.3E-10</v>
      </c>
      <c r="C2" s="4">
        <f aca="true" t="shared" si="1" ref="C2:C14">1/(2*PI()*A2*B2)</f>
        <v>10261440.560405888</v>
      </c>
      <c r="D2" s="2">
        <f aca="true" t="shared" si="2" ref="D2:D33">C2/1000000</f>
        <v>10.261440560405887</v>
      </c>
      <c r="F2" s="2">
        <f>2*PI()*C2*1.5/1000000</f>
        <v>96.71179883945841</v>
      </c>
    </row>
    <row r="3" spans="1:6" ht="12.75">
      <c r="A3">
        <v>56</v>
      </c>
      <c r="B3" s="6">
        <f t="shared" si="0"/>
        <v>3.3E-10</v>
      </c>
      <c r="C3" s="4">
        <f t="shared" si="1"/>
        <v>8612280.470340656</v>
      </c>
      <c r="D3" s="2">
        <f t="shared" si="2"/>
        <v>8.612280470340655</v>
      </c>
      <c r="F3" s="2">
        <f aca="true" t="shared" si="3" ref="F3:F33">2*PI()*C3*1.5/1000000</f>
        <v>81.16883116883116</v>
      </c>
    </row>
    <row r="4" spans="1:6" ht="12.75">
      <c r="A4">
        <v>62</v>
      </c>
      <c r="B4" s="6">
        <f t="shared" si="0"/>
        <v>3.3E-10</v>
      </c>
      <c r="C4" s="4">
        <f t="shared" si="1"/>
        <v>7778833.973210916</v>
      </c>
      <c r="D4" s="2">
        <f t="shared" si="2"/>
        <v>7.778833973210916</v>
      </c>
      <c r="F4" s="2">
        <f t="shared" si="3"/>
        <v>73.31378299120236</v>
      </c>
    </row>
    <row r="5" spans="1:6" ht="12.75">
      <c r="A5">
        <v>68</v>
      </c>
      <c r="B5" s="6">
        <f t="shared" si="0"/>
        <v>3.3E-10</v>
      </c>
      <c r="C5" s="4">
        <f t="shared" si="1"/>
        <v>7092466.2696923055</v>
      </c>
      <c r="D5" s="2">
        <f t="shared" si="2"/>
        <v>7.092466269692306</v>
      </c>
      <c r="F5" s="2">
        <f t="shared" si="3"/>
        <v>66.84491978609626</v>
      </c>
    </row>
    <row r="6" spans="1:6" ht="12.75">
      <c r="A6">
        <v>75</v>
      </c>
      <c r="B6" s="6">
        <f t="shared" si="0"/>
        <v>3.3E-10</v>
      </c>
      <c r="C6" s="4">
        <f t="shared" si="1"/>
        <v>6430502.7511876905</v>
      </c>
      <c r="D6" s="2">
        <f t="shared" si="2"/>
        <v>6.43050275118769</v>
      </c>
      <c r="F6" s="2">
        <f t="shared" si="3"/>
        <v>60.60606060606061</v>
      </c>
    </row>
    <row r="7" spans="1:6" ht="12.75">
      <c r="A7">
        <v>82</v>
      </c>
      <c r="B7" s="6">
        <f t="shared" si="0"/>
        <v>3.3E-10</v>
      </c>
      <c r="C7" s="4">
        <f t="shared" si="1"/>
        <v>5881557.394378985</v>
      </c>
      <c r="D7" s="2">
        <f t="shared" si="2"/>
        <v>5.881557394378985</v>
      </c>
      <c r="F7" s="2">
        <f t="shared" si="3"/>
        <v>55.432372505543235</v>
      </c>
    </row>
    <row r="8" spans="1:6" ht="12.75">
      <c r="A8">
        <v>91</v>
      </c>
      <c r="B8" s="6">
        <f t="shared" si="0"/>
        <v>3.3E-10</v>
      </c>
      <c r="C8" s="4">
        <f t="shared" si="1"/>
        <v>5299864.90482502</v>
      </c>
      <c r="D8" s="2">
        <f t="shared" si="2"/>
        <v>5.29986490482502</v>
      </c>
      <c r="F8" s="2">
        <f t="shared" si="3"/>
        <v>49.95004995004995</v>
      </c>
    </row>
    <row r="9" spans="1:6" ht="12.75">
      <c r="A9">
        <v>100</v>
      </c>
      <c r="B9" s="6">
        <f t="shared" si="0"/>
        <v>3.3E-10</v>
      </c>
      <c r="C9" s="4">
        <f t="shared" si="1"/>
        <v>4822877.063390768</v>
      </c>
      <c r="D9" s="2">
        <f t="shared" si="2"/>
        <v>4.822877063390768</v>
      </c>
      <c r="F9" s="2">
        <f t="shared" si="3"/>
        <v>45.45454545454545</v>
      </c>
    </row>
    <row r="10" spans="1:6" ht="12.75">
      <c r="A10">
        <v>120</v>
      </c>
      <c r="B10" s="6">
        <f t="shared" si="0"/>
        <v>3.3E-10</v>
      </c>
      <c r="C10" s="4">
        <f t="shared" si="1"/>
        <v>4019064.2194923074</v>
      </c>
      <c r="D10" s="2">
        <f t="shared" si="2"/>
        <v>4.019064219492307</v>
      </c>
      <c r="F10" s="2">
        <f t="shared" si="3"/>
        <v>37.87878787878789</v>
      </c>
    </row>
    <row r="11" spans="1:6" ht="12.75">
      <c r="A11">
        <v>150</v>
      </c>
      <c r="B11" s="6">
        <f t="shared" si="0"/>
        <v>3.3E-10</v>
      </c>
      <c r="C11" s="4">
        <f t="shared" si="1"/>
        <v>3215251.3755938453</v>
      </c>
      <c r="D11" s="2">
        <f t="shared" si="2"/>
        <v>3.215251375593845</v>
      </c>
      <c r="F11" s="2">
        <f t="shared" si="3"/>
        <v>30.303030303030305</v>
      </c>
    </row>
    <row r="12" spans="1:6" ht="12.75">
      <c r="A12">
        <v>180</v>
      </c>
      <c r="B12" s="6">
        <f t="shared" si="0"/>
        <v>3.3E-10</v>
      </c>
      <c r="C12" s="4">
        <f t="shared" si="1"/>
        <v>2679376.1463282043</v>
      </c>
      <c r="D12" s="2">
        <f t="shared" si="2"/>
        <v>2.679376146328204</v>
      </c>
      <c r="F12" s="2">
        <f t="shared" si="3"/>
        <v>25.252525252525256</v>
      </c>
    </row>
    <row r="13" spans="1:6" ht="12.75">
      <c r="A13">
        <v>220</v>
      </c>
      <c r="B13" s="6">
        <f t="shared" si="0"/>
        <v>3.3E-10</v>
      </c>
      <c r="C13" s="4">
        <f t="shared" si="1"/>
        <v>2192216.8469958035</v>
      </c>
      <c r="D13" s="2">
        <f t="shared" si="2"/>
        <v>2.1922168469958034</v>
      </c>
      <c r="F13" s="2">
        <f t="shared" si="3"/>
        <v>20.661157024793386</v>
      </c>
    </row>
    <row r="14" spans="1:6" s="1" customFormat="1" ht="12.75">
      <c r="A14" s="1">
        <v>270</v>
      </c>
      <c r="B14" s="5">
        <f t="shared" si="0"/>
        <v>3.3E-10</v>
      </c>
      <c r="C14" s="3">
        <f t="shared" si="1"/>
        <v>1786250.7642188028</v>
      </c>
      <c r="D14" s="1">
        <f t="shared" si="2"/>
        <v>1.7862507642188028</v>
      </c>
      <c r="F14" s="2">
        <f t="shared" si="3"/>
        <v>16.83501683501683</v>
      </c>
    </row>
    <row r="15" spans="1:6" ht="12.75">
      <c r="A15">
        <v>330</v>
      </c>
      <c r="B15" s="6">
        <f aca="true" t="shared" si="4" ref="B15:B33">330/1000000000000</f>
        <v>3.3E-10</v>
      </c>
      <c r="C15" s="4">
        <f aca="true" t="shared" si="5" ref="C15:C24">1/(2*PI()*A15*B15)</f>
        <v>1461477.8979972026</v>
      </c>
      <c r="D15" s="2">
        <f t="shared" si="2"/>
        <v>1.4614778979972025</v>
      </c>
      <c r="F15" s="2">
        <f t="shared" si="3"/>
        <v>13.774104683195596</v>
      </c>
    </row>
    <row r="16" spans="1:6" ht="12.75">
      <c r="A16">
        <v>390</v>
      </c>
      <c r="B16" s="6">
        <f t="shared" si="4"/>
        <v>3.3E-10</v>
      </c>
      <c r="C16" s="4">
        <f t="shared" si="5"/>
        <v>1236635.1444591712</v>
      </c>
      <c r="D16" s="2">
        <f t="shared" si="2"/>
        <v>1.2366351444591712</v>
      </c>
      <c r="F16" s="2">
        <f t="shared" si="3"/>
        <v>11.655011655011654</v>
      </c>
    </row>
    <row r="17" spans="1:6" ht="12.75">
      <c r="A17">
        <f aca="true" t="shared" si="6" ref="A17:A24">A2*10</f>
        <v>470</v>
      </c>
      <c r="B17" s="6">
        <f t="shared" si="4"/>
        <v>3.3E-10</v>
      </c>
      <c r="C17" s="4">
        <f t="shared" si="5"/>
        <v>1026144.0560405889</v>
      </c>
      <c r="D17" s="2">
        <f t="shared" si="2"/>
        <v>1.0261440560405888</v>
      </c>
      <c r="F17" s="2">
        <f t="shared" si="3"/>
        <v>9.671179883945841</v>
      </c>
    </row>
    <row r="18" spans="1:6" ht="12.75">
      <c r="A18">
        <f t="shared" si="6"/>
        <v>560</v>
      </c>
      <c r="B18" s="6">
        <f t="shared" si="4"/>
        <v>3.3E-10</v>
      </c>
      <c r="C18" s="4">
        <f t="shared" si="5"/>
        <v>861228.0470340658</v>
      </c>
      <c r="D18" s="2">
        <f t="shared" si="2"/>
        <v>0.8612280470340659</v>
      </c>
      <c r="F18" s="2">
        <f t="shared" si="3"/>
        <v>8.116883116883118</v>
      </c>
    </row>
    <row r="19" spans="1:6" ht="12.75">
      <c r="A19">
        <f t="shared" si="6"/>
        <v>620</v>
      </c>
      <c r="B19" s="6">
        <f t="shared" si="4"/>
        <v>3.3E-10</v>
      </c>
      <c r="C19" s="4">
        <f t="shared" si="5"/>
        <v>777883.3973210916</v>
      </c>
      <c r="D19" s="2">
        <f t="shared" si="2"/>
        <v>0.7778833973210916</v>
      </c>
      <c r="F19" s="2">
        <f t="shared" si="3"/>
        <v>7.331378299120235</v>
      </c>
    </row>
    <row r="20" spans="1:6" ht="12.75">
      <c r="A20">
        <f t="shared" si="6"/>
        <v>680</v>
      </c>
      <c r="B20" s="6">
        <f t="shared" si="4"/>
        <v>3.3E-10</v>
      </c>
      <c r="C20" s="4">
        <f t="shared" si="5"/>
        <v>709246.6269692306</v>
      </c>
      <c r="D20" s="2">
        <f t="shared" si="2"/>
        <v>0.7092466269692306</v>
      </c>
      <c r="F20" s="2">
        <f t="shared" si="3"/>
        <v>6.684491978609626</v>
      </c>
    </row>
    <row r="21" spans="1:6" ht="12.75">
      <c r="A21">
        <f t="shared" si="6"/>
        <v>750</v>
      </c>
      <c r="B21" s="6">
        <f t="shared" si="4"/>
        <v>3.3E-10</v>
      </c>
      <c r="C21" s="4">
        <f t="shared" si="5"/>
        <v>643050.275118769</v>
      </c>
      <c r="D21" s="2">
        <f t="shared" si="2"/>
        <v>0.643050275118769</v>
      </c>
      <c r="F21" s="2">
        <f t="shared" si="3"/>
        <v>6.0606060606060606</v>
      </c>
    </row>
    <row r="22" spans="1:6" ht="12.75">
      <c r="A22">
        <f t="shared" si="6"/>
        <v>820</v>
      </c>
      <c r="B22" s="6">
        <f t="shared" si="4"/>
        <v>3.3E-10</v>
      </c>
      <c r="C22" s="4">
        <f t="shared" si="5"/>
        <v>588155.7394378986</v>
      </c>
      <c r="D22" s="2">
        <f t="shared" si="2"/>
        <v>0.5881557394378987</v>
      </c>
      <c r="F22" s="2">
        <f t="shared" si="3"/>
        <v>5.543237250554325</v>
      </c>
    </row>
    <row r="23" spans="1:6" ht="12.75">
      <c r="A23">
        <f t="shared" si="6"/>
        <v>910</v>
      </c>
      <c r="B23" s="6">
        <f t="shared" si="4"/>
        <v>3.3E-10</v>
      </c>
      <c r="C23" s="4">
        <f t="shared" si="5"/>
        <v>529986.4904825019</v>
      </c>
      <c r="D23" s="2">
        <f t="shared" si="2"/>
        <v>0.5299864904825019</v>
      </c>
      <c r="F23" s="2">
        <f t="shared" si="3"/>
        <v>4.995004995004995</v>
      </c>
    </row>
    <row r="24" spans="1:6" ht="12.75">
      <c r="A24">
        <f t="shared" si="6"/>
        <v>1000</v>
      </c>
      <c r="B24" s="6">
        <f t="shared" si="4"/>
        <v>3.3E-10</v>
      </c>
      <c r="C24" s="4">
        <f t="shared" si="5"/>
        <v>482287.70633907686</v>
      </c>
      <c r="D24" s="2">
        <f t="shared" si="2"/>
        <v>0.48228770633907686</v>
      </c>
      <c r="F24" s="2">
        <f t="shared" si="3"/>
        <v>4.545454545454546</v>
      </c>
    </row>
    <row r="25" spans="1:6" ht="12.75">
      <c r="A25">
        <f aca="true" t="shared" si="7" ref="A25:A33">A10*10</f>
        <v>1200</v>
      </c>
      <c r="B25" s="6">
        <f t="shared" si="4"/>
        <v>3.3E-10</v>
      </c>
      <c r="C25" s="4">
        <f aca="true" t="shared" si="8" ref="C25:C33">1/(2*PI()*A25*B25)</f>
        <v>401906.42194923066</v>
      </c>
      <c r="D25" s="2">
        <f t="shared" si="2"/>
        <v>0.40190642194923065</v>
      </c>
      <c r="F25" s="2">
        <f t="shared" si="3"/>
        <v>3.787878787878788</v>
      </c>
    </row>
    <row r="26" spans="1:6" ht="12.75">
      <c r="A26">
        <f t="shared" si="7"/>
        <v>1500</v>
      </c>
      <c r="B26" s="6">
        <f t="shared" si="4"/>
        <v>3.3E-10</v>
      </c>
      <c r="C26" s="4">
        <f t="shared" si="8"/>
        <v>321525.1375593845</v>
      </c>
      <c r="D26" s="2">
        <f t="shared" si="2"/>
        <v>0.3215251375593845</v>
      </c>
      <c r="F26" s="2">
        <f t="shared" si="3"/>
        <v>3.0303030303030303</v>
      </c>
    </row>
    <row r="27" spans="1:6" ht="12.75">
      <c r="A27">
        <f t="shared" si="7"/>
        <v>1800</v>
      </c>
      <c r="B27" s="6">
        <f t="shared" si="4"/>
        <v>3.3E-10</v>
      </c>
      <c r="C27" s="4">
        <f t="shared" si="8"/>
        <v>267937.6146328205</v>
      </c>
      <c r="D27" s="2">
        <f t="shared" si="2"/>
        <v>0.26793761463282045</v>
      </c>
      <c r="F27" s="2">
        <f t="shared" si="3"/>
        <v>2.5252525252525255</v>
      </c>
    </row>
    <row r="28" spans="1:6" ht="12.75">
      <c r="A28">
        <f t="shared" si="7"/>
        <v>2200</v>
      </c>
      <c r="B28" s="6">
        <f t="shared" si="4"/>
        <v>3.3E-10</v>
      </c>
      <c r="C28" s="4">
        <f t="shared" si="8"/>
        <v>219221.68469958036</v>
      </c>
      <c r="D28" s="2">
        <f t="shared" si="2"/>
        <v>0.21922168469958037</v>
      </c>
      <c r="F28" s="2">
        <f t="shared" si="3"/>
        <v>2.0661157024793386</v>
      </c>
    </row>
    <row r="29" spans="1:6" ht="12.75">
      <c r="A29">
        <f t="shared" si="7"/>
        <v>2700</v>
      </c>
      <c r="B29" s="6">
        <f t="shared" si="4"/>
        <v>3.3E-10</v>
      </c>
      <c r="C29" s="4">
        <f t="shared" si="8"/>
        <v>178625.07642188028</v>
      </c>
      <c r="D29" s="2">
        <f t="shared" si="2"/>
        <v>0.17862507642188027</v>
      </c>
      <c r="F29" s="2">
        <f t="shared" si="3"/>
        <v>1.6835016835016832</v>
      </c>
    </row>
    <row r="30" spans="1:6" ht="12.75">
      <c r="A30">
        <f t="shared" si="7"/>
        <v>3300</v>
      </c>
      <c r="B30" s="6">
        <f t="shared" si="4"/>
        <v>3.3E-10</v>
      </c>
      <c r="C30" s="4">
        <f t="shared" si="8"/>
        <v>146147.78979972022</v>
      </c>
      <c r="D30" s="2">
        <f t="shared" si="2"/>
        <v>0.14614778979972023</v>
      </c>
      <c r="F30" s="2">
        <f t="shared" si="3"/>
        <v>1.377410468319559</v>
      </c>
    </row>
    <row r="31" spans="1:6" ht="12.75">
      <c r="A31">
        <f t="shared" si="7"/>
        <v>3900</v>
      </c>
      <c r="B31" s="6">
        <f t="shared" si="4"/>
        <v>3.3E-10</v>
      </c>
      <c r="C31" s="4">
        <f t="shared" si="8"/>
        <v>123663.51444591711</v>
      </c>
      <c r="D31" s="2">
        <f t="shared" si="2"/>
        <v>0.12366351444591711</v>
      </c>
      <c r="F31" s="2">
        <f t="shared" si="3"/>
        <v>1.1655011655011653</v>
      </c>
    </row>
    <row r="32" spans="1:6" ht="12.75">
      <c r="A32">
        <f t="shared" si="7"/>
        <v>4700</v>
      </c>
      <c r="B32" s="6">
        <f t="shared" si="4"/>
        <v>3.3E-10</v>
      </c>
      <c r="C32" s="4">
        <f t="shared" si="8"/>
        <v>102614.40560405889</v>
      </c>
      <c r="D32" s="2">
        <f t="shared" si="2"/>
        <v>0.10261440560405889</v>
      </c>
      <c r="F32" s="2">
        <f t="shared" si="3"/>
        <v>0.9671179883945843</v>
      </c>
    </row>
    <row r="33" spans="1:6" ht="12.75">
      <c r="A33">
        <f t="shared" si="7"/>
        <v>5600</v>
      </c>
      <c r="B33" s="6">
        <f t="shared" si="4"/>
        <v>3.3E-10</v>
      </c>
      <c r="C33" s="4">
        <f t="shared" si="8"/>
        <v>86122.80470340658</v>
      </c>
      <c r="D33" s="2">
        <f t="shared" si="2"/>
        <v>0.08612280470340658</v>
      </c>
      <c r="F33" s="2">
        <f t="shared" si="3"/>
        <v>0.8116883116883119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7">
      <selection activeCell="E10" sqref="E10"/>
    </sheetView>
  </sheetViews>
  <sheetFormatPr defaultColWidth="9.140625" defaultRowHeight="12.75"/>
  <cols>
    <col min="8" max="8" width="12.421875" style="0" bestFit="1" customWidth="1"/>
  </cols>
  <sheetData>
    <row r="1" spans="1:4" s="1" customFormat="1" ht="12.75">
      <c r="A1" s="1" t="s">
        <v>5</v>
      </c>
      <c r="B1" s="1" t="s">
        <v>6</v>
      </c>
      <c r="C1" s="1" t="s">
        <v>7</v>
      </c>
      <c r="D1" s="1" t="s">
        <v>34</v>
      </c>
    </row>
    <row r="2" spans="1:4" ht="12.75">
      <c r="A2" t="s">
        <v>4</v>
      </c>
      <c r="B2" t="s">
        <v>15</v>
      </c>
      <c r="C2" t="s">
        <v>8</v>
      </c>
      <c r="D2" t="s">
        <v>35</v>
      </c>
    </row>
    <row r="3" spans="1:3" ht="12.75">
      <c r="A3" t="s">
        <v>9</v>
      </c>
      <c r="B3" t="s">
        <v>14</v>
      </c>
      <c r="C3" t="s">
        <v>10</v>
      </c>
    </row>
    <row r="4" spans="1:3" ht="12.75">
      <c r="A4" t="s">
        <v>11</v>
      </c>
      <c r="B4" t="s">
        <v>14</v>
      </c>
      <c r="C4" t="s">
        <v>10</v>
      </c>
    </row>
    <row r="5" spans="1:3" ht="12.75">
      <c r="A5" t="s">
        <v>12</v>
      </c>
      <c r="B5" t="s">
        <v>13</v>
      </c>
      <c r="C5" s="7" t="s">
        <v>20</v>
      </c>
    </row>
    <row r="6" spans="1:3" ht="12.75">
      <c r="A6" t="s">
        <v>16</v>
      </c>
      <c r="B6">
        <v>0</v>
      </c>
      <c r="C6" t="s">
        <v>17</v>
      </c>
    </row>
    <row r="7" spans="1:3" ht="12.75">
      <c r="A7" t="s">
        <v>42</v>
      </c>
      <c r="B7">
        <v>0</v>
      </c>
      <c r="C7" t="s">
        <v>43</v>
      </c>
    </row>
    <row r="8" spans="1:3" s="1" customFormat="1" ht="12.75">
      <c r="A8" s="1" t="s">
        <v>18</v>
      </c>
      <c r="B8" s="1">
        <v>0</v>
      </c>
      <c r="C8" s="8" t="s">
        <v>41</v>
      </c>
    </row>
    <row r="9" spans="1:3" s="1" customFormat="1" ht="12.75">
      <c r="A9" s="1" t="s">
        <v>19</v>
      </c>
      <c r="B9" s="1">
        <v>0</v>
      </c>
      <c r="C9" s="8" t="s">
        <v>27</v>
      </c>
    </row>
    <row r="10" spans="1:5" ht="12.75">
      <c r="A10" t="s">
        <v>21</v>
      </c>
      <c r="B10" t="s">
        <v>22</v>
      </c>
      <c r="C10">
        <v>0</v>
      </c>
      <c r="E10" t="s">
        <v>45</v>
      </c>
    </row>
    <row r="11" spans="1:3" ht="12.75">
      <c r="A11" t="s">
        <v>23</v>
      </c>
      <c r="B11" t="s">
        <v>24</v>
      </c>
      <c r="C11" t="s">
        <v>25</v>
      </c>
    </row>
    <row r="12" spans="1:3" ht="12.75">
      <c r="A12" t="s">
        <v>26</v>
      </c>
      <c r="B12" t="s">
        <v>24</v>
      </c>
      <c r="C12" s="7" t="s">
        <v>44</v>
      </c>
    </row>
    <row r="13" spans="1:3" ht="12.75">
      <c r="A13" t="s">
        <v>28</v>
      </c>
      <c r="B13" t="s">
        <v>30</v>
      </c>
      <c r="C13" t="s">
        <v>31</v>
      </c>
    </row>
    <row r="14" spans="1:3" ht="12.75">
      <c r="A14" t="s">
        <v>29</v>
      </c>
      <c r="B14" t="s">
        <v>32</v>
      </c>
      <c r="C14" t="s">
        <v>33</v>
      </c>
    </row>
    <row r="15" spans="1:7" ht="12.75">
      <c r="A15" t="s">
        <v>36</v>
      </c>
      <c r="B15" t="s">
        <v>37</v>
      </c>
      <c r="C15" s="7" t="s">
        <v>38</v>
      </c>
      <c r="G15">
        <f>44*47*560/1000000000000</f>
        <v>1.15808E-06</v>
      </c>
    </row>
    <row r="16" ht="12.75">
      <c r="C16" s="7" t="s">
        <v>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Melbourne Software Company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Esmond Pitt</dc:creator>
  <cp:keywords/>
  <dc:description/>
  <cp:lastModifiedBy>Esmond Pitt</cp:lastModifiedBy>
  <dcterms:created xsi:type="dcterms:W3CDTF">2020-09-30T02:02:21Z</dcterms:created>
  <dcterms:modified xsi:type="dcterms:W3CDTF">2020-10-04T06:05:16Z</dcterms:modified>
  <cp:category/>
  <cp:version/>
  <cp:contentType/>
  <cp:contentStatus/>
</cp:coreProperties>
</file>