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\OneDrive\Documents\Audio\Simulations\"/>
    </mc:Choice>
  </mc:AlternateContent>
  <bookViews>
    <workbookView xWindow="480" yWindow="90" windowWidth="18200" windowHeight="13110"/>
  </bookViews>
  <sheets>
    <sheet name="network calculation" sheetId="2" r:id="rId1"/>
    <sheet name="RIAA Reference" sheetId="1" r:id="rId2"/>
  </sheets>
  <calcPr calcId="152511"/>
</workbook>
</file>

<file path=xl/calcChain.xml><?xml version="1.0" encoding="utf-8"?>
<calcChain xmlns="http://schemas.openxmlformats.org/spreadsheetml/2006/main">
  <c r="AE484" i="2" l="1"/>
  <c r="AE483" i="2"/>
  <c r="AE482" i="2"/>
  <c r="AE481" i="2"/>
  <c r="AE480" i="2"/>
  <c r="AE479" i="2"/>
  <c r="AE478" i="2"/>
  <c r="AE477" i="2"/>
  <c r="AE476" i="2"/>
  <c r="AE475" i="2"/>
  <c r="AE474" i="2"/>
  <c r="AE473" i="2"/>
  <c r="AE472" i="2"/>
  <c r="AE471" i="2"/>
  <c r="AE470" i="2"/>
  <c r="AE469" i="2"/>
  <c r="AE468" i="2"/>
  <c r="AE467" i="2"/>
  <c r="AE466" i="2"/>
  <c r="AE465" i="2"/>
  <c r="AE464" i="2"/>
  <c r="AE463" i="2"/>
  <c r="AE462" i="2"/>
  <c r="AE461" i="2"/>
  <c r="AE460" i="2"/>
  <c r="AE459" i="2"/>
  <c r="AE458" i="2"/>
  <c r="AE457" i="2"/>
  <c r="AE456" i="2"/>
  <c r="AE455" i="2"/>
  <c r="AE454" i="2"/>
  <c r="AE453" i="2"/>
  <c r="AE452" i="2"/>
  <c r="AE451" i="2"/>
  <c r="AE450" i="2"/>
  <c r="AE449" i="2"/>
  <c r="AE448" i="2"/>
  <c r="AE447" i="2"/>
  <c r="AE446" i="2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484" i="2" l="1"/>
  <c r="AO484" i="2"/>
  <c r="C484" i="2" s="1"/>
  <c r="AF481" i="2"/>
  <c r="AO481" i="2"/>
  <c r="C481" i="2" s="1"/>
  <c r="AF482" i="2"/>
  <c r="AO482" i="2"/>
  <c r="C482" i="2" s="1"/>
  <c r="AF483" i="2"/>
  <c r="AO483" i="2"/>
  <c r="C483" i="2" s="1"/>
  <c r="AF464" i="2"/>
  <c r="AO464" i="2"/>
  <c r="C464" i="2" s="1"/>
  <c r="AF465" i="2"/>
  <c r="AO465" i="2"/>
  <c r="C465" i="2" s="1"/>
  <c r="AF466" i="2"/>
  <c r="AO466" i="2"/>
  <c r="C466" i="2" s="1"/>
  <c r="AF467" i="2"/>
  <c r="AO467" i="2"/>
  <c r="C467" i="2" s="1"/>
  <c r="AF468" i="2"/>
  <c r="AO468" i="2"/>
  <c r="C468" i="2" s="1"/>
  <c r="AF469" i="2"/>
  <c r="AO469" i="2"/>
  <c r="C469" i="2" s="1"/>
  <c r="AF470" i="2"/>
  <c r="AO470" i="2"/>
  <c r="C470" i="2" s="1"/>
  <c r="AF471" i="2"/>
  <c r="AO471" i="2"/>
  <c r="C471" i="2" s="1"/>
  <c r="AF472" i="2"/>
  <c r="AO472" i="2"/>
  <c r="C472" i="2" s="1"/>
  <c r="AF473" i="2"/>
  <c r="AO473" i="2"/>
  <c r="C473" i="2" s="1"/>
  <c r="AF474" i="2"/>
  <c r="AO474" i="2"/>
  <c r="C474" i="2" s="1"/>
  <c r="AF475" i="2"/>
  <c r="AO475" i="2"/>
  <c r="C475" i="2" s="1"/>
  <c r="AF476" i="2"/>
  <c r="AO476" i="2"/>
  <c r="C476" i="2" s="1"/>
  <c r="A477" i="2"/>
  <c r="AO477" i="2"/>
  <c r="C477" i="2" s="1"/>
  <c r="AF478" i="2"/>
  <c r="AO478" i="2"/>
  <c r="C478" i="2" s="1"/>
  <c r="A479" i="2"/>
  <c r="AO479" i="2"/>
  <c r="C479" i="2" s="1"/>
  <c r="AF480" i="2"/>
  <c r="AO480" i="2"/>
  <c r="C480" i="2" s="1"/>
  <c r="A468" i="2" l="1"/>
  <c r="A466" i="2"/>
  <c r="AF479" i="2"/>
  <c r="A483" i="2"/>
  <c r="A465" i="2"/>
  <c r="AF484" i="2"/>
  <c r="A475" i="2"/>
  <c r="A469" i="2"/>
  <c r="A471" i="2"/>
  <c r="A467" i="2"/>
  <c r="A464" i="2"/>
  <c r="A482" i="2"/>
  <c r="A478" i="2"/>
  <c r="A474" i="2"/>
  <c r="A470" i="2"/>
  <c r="AF477" i="2"/>
  <c r="A481" i="2"/>
  <c r="A473" i="2"/>
  <c r="A480" i="2"/>
  <c r="A476" i="2"/>
  <c r="A472" i="2"/>
  <c r="AF458" i="2"/>
  <c r="AO458" i="2"/>
  <c r="A459" i="2"/>
  <c r="AO459" i="2"/>
  <c r="C459" i="2" s="1"/>
  <c r="AF460" i="2"/>
  <c r="AO460" i="2"/>
  <c r="C460" i="2" s="1"/>
  <c r="AF461" i="2"/>
  <c r="AO461" i="2"/>
  <c r="C461" i="2" s="1"/>
  <c r="AF462" i="2"/>
  <c r="AO462" i="2"/>
  <c r="C462" i="2" s="1"/>
  <c r="AF463" i="2"/>
  <c r="AO463" i="2"/>
  <c r="C463" i="2" s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462" i="2" l="1"/>
  <c r="AF459" i="2"/>
  <c r="A463" i="2"/>
  <c r="A461" i="2"/>
  <c r="A460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H9" i="2"/>
  <c r="AI13" i="2"/>
  <c r="AI9" i="2"/>
  <c r="G6" i="2"/>
  <c r="AH15" i="2"/>
  <c r="AG15" i="2"/>
  <c r="AG484" i="2" s="1"/>
  <c r="AJ484" i="2" l="1"/>
  <c r="AJ480" i="2"/>
  <c r="AJ476" i="2"/>
  <c r="AJ472" i="2"/>
  <c r="AJ468" i="2"/>
  <c r="AJ464" i="2"/>
  <c r="AJ460" i="2"/>
  <c r="AJ456" i="2"/>
  <c r="AJ452" i="2"/>
  <c r="AJ448" i="2"/>
  <c r="AJ444" i="2"/>
  <c r="AJ440" i="2"/>
  <c r="AJ436" i="2"/>
  <c r="AJ432" i="2"/>
  <c r="AJ428" i="2"/>
  <c r="AJ424" i="2"/>
  <c r="AJ420" i="2"/>
  <c r="AJ416" i="2"/>
  <c r="AJ412" i="2"/>
  <c r="AJ408" i="2"/>
  <c r="AJ404" i="2"/>
  <c r="AJ400" i="2"/>
  <c r="AJ396" i="2"/>
  <c r="AJ392" i="2"/>
  <c r="AJ388" i="2"/>
  <c r="AJ384" i="2"/>
  <c r="AJ380" i="2"/>
  <c r="AJ376" i="2"/>
  <c r="AJ372" i="2"/>
  <c r="AJ368" i="2"/>
  <c r="AJ364" i="2"/>
  <c r="AJ360" i="2"/>
  <c r="AJ356" i="2"/>
  <c r="AJ352" i="2"/>
  <c r="AJ348" i="2"/>
  <c r="AJ344" i="2"/>
  <c r="AJ340" i="2"/>
  <c r="AJ336" i="2"/>
  <c r="AJ332" i="2"/>
  <c r="AJ328" i="2"/>
  <c r="AJ324" i="2"/>
  <c r="AJ320" i="2"/>
  <c r="AJ316" i="2"/>
  <c r="AJ312" i="2"/>
  <c r="AJ308" i="2"/>
  <c r="AJ304" i="2"/>
  <c r="AJ300" i="2"/>
  <c r="AJ296" i="2"/>
  <c r="AJ292" i="2"/>
  <c r="AJ288" i="2"/>
  <c r="AJ284" i="2"/>
  <c r="AJ280" i="2"/>
  <c r="AJ276" i="2"/>
  <c r="AJ272" i="2"/>
  <c r="AJ268" i="2"/>
  <c r="AJ264" i="2"/>
  <c r="AJ260" i="2"/>
  <c r="AJ256" i="2"/>
  <c r="AJ252" i="2"/>
  <c r="AJ248" i="2"/>
  <c r="AJ244" i="2"/>
  <c r="AJ240" i="2"/>
  <c r="AJ236" i="2"/>
  <c r="AJ232" i="2"/>
  <c r="AJ228" i="2"/>
  <c r="AJ224" i="2"/>
  <c r="AJ220" i="2"/>
  <c r="AJ216" i="2"/>
  <c r="AJ212" i="2"/>
  <c r="AJ208" i="2"/>
  <c r="AJ204" i="2"/>
  <c r="AJ200" i="2"/>
  <c r="AJ196" i="2"/>
  <c r="AJ192" i="2"/>
  <c r="AJ188" i="2"/>
  <c r="AJ184" i="2"/>
  <c r="AJ180" i="2"/>
  <c r="AJ176" i="2"/>
  <c r="AJ172" i="2"/>
  <c r="AJ168" i="2"/>
  <c r="AJ164" i="2"/>
  <c r="AJ160" i="2"/>
  <c r="AJ156" i="2"/>
  <c r="AJ152" i="2"/>
  <c r="AJ148" i="2"/>
  <c r="AJ483" i="2"/>
  <c r="AJ479" i="2"/>
  <c r="AJ475" i="2"/>
  <c r="AJ471" i="2"/>
  <c r="AJ467" i="2"/>
  <c r="AJ463" i="2"/>
  <c r="AJ459" i="2"/>
  <c r="AJ455" i="2"/>
  <c r="AJ451" i="2"/>
  <c r="AJ447" i="2"/>
  <c r="AJ443" i="2"/>
  <c r="AJ439" i="2"/>
  <c r="AJ435" i="2"/>
  <c r="AJ431" i="2"/>
  <c r="AJ427" i="2"/>
  <c r="AJ423" i="2"/>
  <c r="AJ419" i="2"/>
  <c r="AJ415" i="2"/>
  <c r="AJ411" i="2"/>
  <c r="AJ407" i="2"/>
  <c r="AJ403" i="2"/>
  <c r="AJ399" i="2"/>
  <c r="AJ395" i="2"/>
  <c r="AJ391" i="2"/>
  <c r="AJ387" i="2"/>
  <c r="AJ383" i="2"/>
  <c r="AJ379" i="2"/>
  <c r="AJ375" i="2"/>
  <c r="AJ371" i="2"/>
  <c r="AJ367" i="2"/>
  <c r="AJ363" i="2"/>
  <c r="AJ359" i="2"/>
  <c r="AJ355" i="2"/>
  <c r="AJ351" i="2"/>
  <c r="AJ347" i="2"/>
  <c r="AJ343" i="2"/>
  <c r="AJ339" i="2"/>
  <c r="AJ335" i="2"/>
  <c r="AJ331" i="2"/>
  <c r="AJ327" i="2"/>
  <c r="AJ323" i="2"/>
  <c r="AJ319" i="2"/>
  <c r="AJ315" i="2"/>
  <c r="AJ311" i="2"/>
  <c r="AJ307" i="2"/>
  <c r="AJ303" i="2"/>
  <c r="AJ299" i="2"/>
  <c r="AJ295" i="2"/>
  <c r="AJ291" i="2"/>
  <c r="AJ287" i="2"/>
  <c r="AJ283" i="2"/>
  <c r="AJ279" i="2"/>
  <c r="AJ275" i="2"/>
  <c r="AJ271" i="2"/>
  <c r="AJ267" i="2"/>
  <c r="AJ263" i="2"/>
  <c r="AJ259" i="2"/>
  <c r="AJ255" i="2"/>
  <c r="AJ251" i="2"/>
  <c r="AJ247" i="2"/>
  <c r="AJ243" i="2"/>
  <c r="AJ239" i="2"/>
  <c r="AJ235" i="2"/>
  <c r="AJ231" i="2"/>
  <c r="AJ227" i="2"/>
  <c r="AJ223" i="2"/>
  <c r="AJ219" i="2"/>
  <c r="AJ215" i="2"/>
  <c r="AJ211" i="2"/>
  <c r="AJ207" i="2"/>
  <c r="AJ203" i="2"/>
  <c r="AJ199" i="2"/>
  <c r="AJ195" i="2"/>
  <c r="AJ191" i="2"/>
  <c r="AJ187" i="2"/>
  <c r="AJ183" i="2"/>
  <c r="AJ179" i="2"/>
  <c r="AJ175" i="2"/>
  <c r="AJ171" i="2"/>
  <c r="AJ167" i="2"/>
  <c r="AJ163" i="2"/>
  <c r="AJ159" i="2"/>
  <c r="AJ482" i="2"/>
  <c r="AJ478" i="2"/>
  <c r="AJ474" i="2"/>
  <c r="AJ470" i="2"/>
  <c r="AJ466" i="2"/>
  <c r="AJ462" i="2"/>
  <c r="AJ458" i="2"/>
  <c r="AJ454" i="2"/>
  <c r="AJ450" i="2"/>
  <c r="AJ446" i="2"/>
  <c r="AJ442" i="2"/>
  <c r="AJ438" i="2"/>
  <c r="AJ434" i="2"/>
  <c r="AJ430" i="2"/>
  <c r="AJ426" i="2"/>
  <c r="AJ422" i="2"/>
  <c r="AJ418" i="2"/>
  <c r="AJ414" i="2"/>
  <c r="AJ410" i="2"/>
  <c r="AJ406" i="2"/>
  <c r="AJ402" i="2"/>
  <c r="AJ398" i="2"/>
  <c r="AJ394" i="2"/>
  <c r="AJ390" i="2"/>
  <c r="AJ386" i="2"/>
  <c r="AJ382" i="2"/>
  <c r="AJ378" i="2"/>
  <c r="AJ374" i="2"/>
  <c r="AJ370" i="2"/>
  <c r="AJ366" i="2"/>
  <c r="AJ362" i="2"/>
  <c r="AJ358" i="2"/>
  <c r="AJ354" i="2"/>
  <c r="AJ350" i="2"/>
  <c r="AJ346" i="2"/>
  <c r="AJ342" i="2"/>
  <c r="AJ338" i="2"/>
  <c r="AJ334" i="2"/>
  <c r="AJ330" i="2"/>
  <c r="AJ326" i="2"/>
  <c r="AJ322" i="2"/>
  <c r="AJ318" i="2"/>
  <c r="AJ314" i="2"/>
  <c r="AJ310" i="2"/>
  <c r="AJ306" i="2"/>
  <c r="AJ302" i="2"/>
  <c r="AJ298" i="2"/>
  <c r="AJ294" i="2"/>
  <c r="AJ290" i="2"/>
  <c r="AJ286" i="2"/>
  <c r="AJ282" i="2"/>
  <c r="AJ278" i="2"/>
  <c r="AJ274" i="2"/>
  <c r="AJ270" i="2"/>
  <c r="AJ266" i="2"/>
  <c r="AJ262" i="2"/>
  <c r="AJ258" i="2"/>
  <c r="AJ254" i="2"/>
  <c r="AJ250" i="2"/>
  <c r="AJ246" i="2"/>
  <c r="AJ242" i="2"/>
  <c r="AJ238" i="2"/>
  <c r="AJ234" i="2"/>
  <c r="AJ230" i="2"/>
  <c r="AJ226" i="2"/>
  <c r="AJ222" i="2"/>
  <c r="AJ218" i="2"/>
  <c r="AJ214" i="2"/>
  <c r="AJ210" i="2"/>
  <c r="AJ206" i="2"/>
  <c r="AJ202" i="2"/>
  <c r="AJ198" i="2"/>
  <c r="AJ194" i="2"/>
  <c r="AJ190" i="2"/>
  <c r="AJ186" i="2"/>
  <c r="AJ182" i="2"/>
  <c r="AJ178" i="2"/>
  <c r="AJ174" i="2"/>
  <c r="AJ170" i="2"/>
  <c r="AJ166" i="2"/>
  <c r="AJ162" i="2"/>
  <c r="AJ158" i="2"/>
  <c r="AJ154" i="2"/>
  <c r="AJ150" i="2"/>
  <c r="AJ146" i="2"/>
  <c r="AJ481" i="2"/>
  <c r="AJ465" i="2"/>
  <c r="AJ449" i="2"/>
  <c r="AJ433" i="2"/>
  <c r="AJ417" i="2"/>
  <c r="AJ401" i="2"/>
  <c r="AJ385" i="2"/>
  <c r="AJ369" i="2"/>
  <c r="AJ353" i="2"/>
  <c r="AJ337" i="2"/>
  <c r="AJ321" i="2"/>
  <c r="AJ305" i="2"/>
  <c r="AJ289" i="2"/>
  <c r="AJ273" i="2"/>
  <c r="AJ257" i="2"/>
  <c r="AJ241" i="2"/>
  <c r="AJ225" i="2"/>
  <c r="AJ209" i="2"/>
  <c r="AJ193" i="2"/>
  <c r="AJ177" i="2"/>
  <c r="AJ161" i="2"/>
  <c r="AJ151" i="2"/>
  <c r="AJ144" i="2"/>
  <c r="AJ140" i="2"/>
  <c r="AJ136" i="2"/>
  <c r="AJ132" i="2"/>
  <c r="AJ128" i="2"/>
  <c r="AJ124" i="2"/>
  <c r="AJ120" i="2"/>
  <c r="AJ116" i="2"/>
  <c r="AJ112" i="2"/>
  <c r="AJ108" i="2"/>
  <c r="AJ104" i="2"/>
  <c r="AJ100" i="2"/>
  <c r="AJ96" i="2"/>
  <c r="AJ92" i="2"/>
  <c r="AJ88" i="2"/>
  <c r="AJ84" i="2"/>
  <c r="AJ80" i="2"/>
  <c r="AJ76" i="2"/>
  <c r="AJ72" i="2"/>
  <c r="AJ68" i="2"/>
  <c r="AJ64" i="2"/>
  <c r="AJ60" i="2"/>
  <c r="AJ56" i="2"/>
  <c r="AJ52" i="2"/>
  <c r="AJ48" i="2"/>
  <c r="AJ44" i="2"/>
  <c r="AJ40" i="2"/>
  <c r="AJ36" i="2"/>
  <c r="AJ32" i="2"/>
  <c r="AJ28" i="2"/>
  <c r="AJ24" i="2"/>
  <c r="AJ27" i="2"/>
  <c r="AJ277" i="2"/>
  <c r="AJ213" i="2"/>
  <c r="AJ165" i="2"/>
  <c r="AJ141" i="2"/>
  <c r="AJ125" i="2"/>
  <c r="AJ113" i="2"/>
  <c r="AJ101" i="2"/>
  <c r="AJ93" i="2"/>
  <c r="AJ81" i="2"/>
  <c r="AJ65" i="2"/>
  <c r="AJ53" i="2"/>
  <c r="AJ41" i="2"/>
  <c r="AJ33" i="2"/>
  <c r="AJ477" i="2"/>
  <c r="AJ461" i="2"/>
  <c r="AJ445" i="2"/>
  <c r="AJ429" i="2"/>
  <c r="AJ413" i="2"/>
  <c r="AJ397" i="2"/>
  <c r="AJ381" i="2"/>
  <c r="AJ365" i="2"/>
  <c r="AJ349" i="2"/>
  <c r="AJ333" i="2"/>
  <c r="AJ317" i="2"/>
  <c r="AJ301" i="2"/>
  <c r="AJ285" i="2"/>
  <c r="AJ269" i="2"/>
  <c r="AJ253" i="2"/>
  <c r="AJ237" i="2"/>
  <c r="AJ221" i="2"/>
  <c r="AJ205" i="2"/>
  <c r="AJ189" i="2"/>
  <c r="AJ173" i="2"/>
  <c r="AJ157" i="2"/>
  <c r="AJ149" i="2"/>
  <c r="AJ143" i="2"/>
  <c r="AJ139" i="2"/>
  <c r="AJ135" i="2"/>
  <c r="AJ131" i="2"/>
  <c r="AJ127" i="2"/>
  <c r="AJ123" i="2"/>
  <c r="AJ119" i="2"/>
  <c r="AJ115" i="2"/>
  <c r="AJ111" i="2"/>
  <c r="AJ107" i="2"/>
  <c r="AJ103" i="2"/>
  <c r="AJ99" i="2"/>
  <c r="AJ95" i="2"/>
  <c r="AJ91" i="2"/>
  <c r="AJ87" i="2"/>
  <c r="AJ83" i="2"/>
  <c r="AJ79" i="2"/>
  <c r="AJ75" i="2"/>
  <c r="AJ71" i="2"/>
  <c r="AJ67" i="2"/>
  <c r="AJ63" i="2"/>
  <c r="AJ59" i="2"/>
  <c r="AJ55" i="2"/>
  <c r="AJ51" i="2"/>
  <c r="AJ47" i="2"/>
  <c r="AJ43" i="2"/>
  <c r="AJ39" i="2"/>
  <c r="AJ35" i="2"/>
  <c r="AJ31" i="2"/>
  <c r="AJ23" i="2"/>
  <c r="AJ261" i="2"/>
  <c r="AJ197" i="2"/>
  <c r="AJ153" i="2"/>
  <c r="AJ137" i="2"/>
  <c r="AJ129" i="2"/>
  <c r="AJ117" i="2"/>
  <c r="AJ105" i="2"/>
  <c r="AJ89" i="2"/>
  <c r="AJ77" i="2"/>
  <c r="AJ69" i="2"/>
  <c r="AJ57" i="2"/>
  <c r="AJ45" i="2"/>
  <c r="AJ29" i="2"/>
  <c r="AJ21" i="2"/>
  <c r="AJ473" i="2"/>
  <c r="AJ457" i="2"/>
  <c r="AJ441" i="2"/>
  <c r="AJ425" i="2"/>
  <c r="AJ409" i="2"/>
  <c r="AJ393" i="2"/>
  <c r="AJ377" i="2"/>
  <c r="AJ361" i="2"/>
  <c r="AJ345" i="2"/>
  <c r="AJ329" i="2"/>
  <c r="AJ313" i="2"/>
  <c r="AJ297" i="2"/>
  <c r="AJ281" i="2"/>
  <c r="AJ265" i="2"/>
  <c r="AJ249" i="2"/>
  <c r="AJ233" i="2"/>
  <c r="AJ217" i="2"/>
  <c r="AJ201" i="2"/>
  <c r="AJ185" i="2"/>
  <c r="AJ169" i="2"/>
  <c r="AJ155" i="2"/>
  <c r="AJ147" i="2"/>
  <c r="AJ142" i="2"/>
  <c r="AJ138" i="2"/>
  <c r="AJ134" i="2"/>
  <c r="AJ130" i="2"/>
  <c r="AJ126" i="2"/>
  <c r="AJ122" i="2"/>
  <c r="AJ118" i="2"/>
  <c r="AJ114" i="2"/>
  <c r="AJ110" i="2"/>
  <c r="AJ106" i="2"/>
  <c r="AJ102" i="2"/>
  <c r="AJ98" i="2"/>
  <c r="AJ94" i="2"/>
  <c r="AJ90" i="2"/>
  <c r="AJ86" i="2"/>
  <c r="AJ82" i="2"/>
  <c r="AJ78" i="2"/>
  <c r="AJ74" i="2"/>
  <c r="AJ70" i="2"/>
  <c r="AJ66" i="2"/>
  <c r="AJ62" i="2"/>
  <c r="AJ58" i="2"/>
  <c r="AJ54" i="2"/>
  <c r="AJ50" i="2"/>
  <c r="AJ46" i="2"/>
  <c r="AJ42" i="2"/>
  <c r="AJ38" i="2"/>
  <c r="AJ34" i="2"/>
  <c r="AJ30" i="2"/>
  <c r="AJ26" i="2"/>
  <c r="AJ22" i="2"/>
  <c r="AJ469" i="2"/>
  <c r="AJ453" i="2"/>
  <c r="AJ437" i="2"/>
  <c r="AJ421" i="2"/>
  <c r="AJ405" i="2"/>
  <c r="AJ389" i="2"/>
  <c r="AJ373" i="2"/>
  <c r="AJ357" i="2"/>
  <c r="AJ341" i="2"/>
  <c r="AJ325" i="2"/>
  <c r="AJ309" i="2"/>
  <c r="AJ293" i="2"/>
  <c r="AJ245" i="2"/>
  <c r="AJ229" i="2"/>
  <c r="AJ181" i="2"/>
  <c r="AJ145" i="2"/>
  <c r="AJ133" i="2"/>
  <c r="AJ121" i="2"/>
  <c r="AJ109" i="2"/>
  <c r="AJ97" i="2"/>
  <c r="AJ85" i="2"/>
  <c r="AJ73" i="2"/>
  <c r="AJ61" i="2"/>
  <c r="AJ49" i="2"/>
  <c r="AJ37" i="2"/>
  <c r="AJ25" i="2"/>
  <c r="AG481" i="2"/>
  <c r="AG480" i="2"/>
  <c r="AG473" i="2"/>
  <c r="AG469" i="2"/>
  <c r="AG465" i="2"/>
  <c r="AG476" i="2"/>
  <c r="AG472" i="2"/>
  <c r="AG468" i="2"/>
  <c r="AG483" i="2"/>
  <c r="AG482" i="2"/>
  <c r="AG475" i="2"/>
  <c r="AG471" i="2"/>
  <c r="AG467" i="2"/>
  <c r="AG478" i="2"/>
  <c r="AG474" i="2"/>
  <c r="AG470" i="2"/>
  <c r="AG466" i="2"/>
  <c r="AG464" i="2"/>
  <c r="AG479" i="2"/>
  <c r="AH479" i="2"/>
  <c r="AI479" i="2" s="1"/>
  <c r="AK479" i="2" s="1"/>
  <c r="F479" i="2" s="1"/>
  <c r="AH475" i="2"/>
  <c r="AH478" i="2"/>
  <c r="AH466" i="2"/>
  <c r="AH464" i="2"/>
  <c r="AH484" i="2"/>
  <c r="AI484" i="2" s="1"/>
  <c r="AK484" i="2" s="1"/>
  <c r="F484" i="2" s="1"/>
  <c r="AH481" i="2"/>
  <c r="AH480" i="2"/>
  <c r="AH473" i="2"/>
  <c r="AH469" i="2"/>
  <c r="AH465" i="2"/>
  <c r="AH476" i="2"/>
  <c r="AH472" i="2"/>
  <c r="AH468" i="2"/>
  <c r="AH482" i="2"/>
  <c r="AH471" i="2"/>
  <c r="AH474" i="2"/>
  <c r="AH483" i="2"/>
  <c r="AH467" i="2"/>
  <c r="AH470" i="2"/>
  <c r="AG477" i="2"/>
  <c r="AH477" i="2"/>
  <c r="AG459" i="2"/>
  <c r="AG460" i="2"/>
  <c r="AG461" i="2"/>
  <c r="AG462" i="2"/>
  <c r="AG463" i="2"/>
  <c r="AG458" i="2"/>
  <c r="AH446" i="2"/>
  <c r="AH462" i="2"/>
  <c r="AH459" i="2"/>
  <c r="AI459" i="2" s="1"/>
  <c r="AK459" i="2" s="1"/>
  <c r="F459" i="2" s="1"/>
  <c r="AH463" i="2"/>
  <c r="AH461" i="2"/>
  <c r="AI461" i="2" s="1"/>
  <c r="AK461" i="2" s="1"/>
  <c r="F461" i="2" s="1"/>
  <c r="AH460" i="2"/>
  <c r="AH458" i="2"/>
  <c r="AH21" i="2"/>
  <c r="AH25" i="2"/>
  <c r="AH27" i="2"/>
  <c r="AH33" i="2"/>
  <c r="AH35" i="2"/>
  <c r="AH41" i="2"/>
  <c r="AH43" i="2"/>
  <c r="AH49" i="2"/>
  <c r="AH51" i="2"/>
  <c r="AH57" i="2"/>
  <c r="AH59" i="2"/>
  <c r="AH65" i="2"/>
  <c r="AH73" i="2"/>
  <c r="AH81" i="2"/>
  <c r="AH89" i="2"/>
  <c r="AH97" i="2"/>
  <c r="AH345" i="2"/>
  <c r="AH353" i="2"/>
  <c r="AH361" i="2"/>
  <c r="AH376" i="2"/>
  <c r="AH384" i="2"/>
  <c r="AH392" i="2"/>
  <c r="AH22" i="2"/>
  <c r="AH28" i="2"/>
  <c r="AH30" i="2"/>
  <c r="AH36" i="2"/>
  <c r="AH38" i="2"/>
  <c r="AH44" i="2"/>
  <c r="AH46" i="2"/>
  <c r="AH52" i="2"/>
  <c r="AH54" i="2"/>
  <c r="AH60" i="2"/>
  <c r="AH68" i="2"/>
  <c r="AH76" i="2"/>
  <c r="AH84" i="2"/>
  <c r="AH92" i="2"/>
  <c r="AH100" i="2"/>
  <c r="AH302" i="2"/>
  <c r="AH310" i="2"/>
  <c r="AH318" i="2"/>
  <c r="AH326" i="2"/>
  <c r="AH334" i="2"/>
  <c r="AH342" i="2"/>
  <c r="AH350" i="2"/>
  <c r="AH358" i="2"/>
  <c r="AH364" i="2"/>
  <c r="AH371" i="2"/>
  <c r="AH379" i="2"/>
  <c r="AH387" i="2"/>
  <c r="AH395" i="2"/>
  <c r="AG27" i="2"/>
  <c r="AG75" i="2"/>
  <c r="AG171" i="2"/>
  <c r="AG330" i="2"/>
  <c r="AG382" i="2"/>
  <c r="AG446" i="2"/>
  <c r="AG29" i="2"/>
  <c r="AG39" i="2"/>
  <c r="AG51" i="2"/>
  <c r="AG61" i="2"/>
  <c r="AG77" i="2"/>
  <c r="AG93" i="2"/>
  <c r="AG109" i="2"/>
  <c r="AG125" i="2"/>
  <c r="AG141" i="2"/>
  <c r="AG157" i="2"/>
  <c r="AG173" i="2"/>
  <c r="AG294" i="2"/>
  <c r="AG300" i="2"/>
  <c r="AG316" i="2"/>
  <c r="AG332" i="2"/>
  <c r="AG348" i="2"/>
  <c r="AG372" i="2"/>
  <c r="AG388" i="2"/>
  <c r="AG37" i="2"/>
  <c r="AG59" i="2"/>
  <c r="AG139" i="2"/>
  <c r="AG155" i="2"/>
  <c r="AG346" i="2"/>
  <c r="AG430" i="2"/>
  <c r="AG438" i="2"/>
  <c r="AG450" i="2"/>
  <c r="AG31" i="2"/>
  <c r="AG43" i="2"/>
  <c r="AG53" i="2"/>
  <c r="AG67" i="2"/>
  <c r="AG83" i="2"/>
  <c r="AG99" i="2"/>
  <c r="AG115" i="2"/>
  <c r="AG131" i="2"/>
  <c r="AG147" i="2"/>
  <c r="AG163" i="2"/>
  <c r="AG179" i="2"/>
  <c r="AG196" i="2"/>
  <c r="AG204" i="2"/>
  <c r="AG207" i="2"/>
  <c r="AG210" i="2"/>
  <c r="AG215" i="2"/>
  <c r="AG219" i="2"/>
  <c r="AG223" i="2"/>
  <c r="AG227" i="2"/>
  <c r="AG231" i="2"/>
  <c r="AG306" i="2"/>
  <c r="AG322" i="2"/>
  <c r="AG338" i="2"/>
  <c r="AG354" i="2"/>
  <c r="AG366" i="2"/>
  <c r="AG374" i="2"/>
  <c r="AG390" i="2"/>
  <c r="AG47" i="2"/>
  <c r="AG91" i="2"/>
  <c r="AG107" i="2"/>
  <c r="AG123" i="2"/>
  <c r="AG314" i="2"/>
  <c r="AG362" i="2"/>
  <c r="AG434" i="2"/>
  <c r="AG442" i="2"/>
  <c r="AG454" i="2"/>
  <c r="AG23" i="2"/>
  <c r="AG35" i="2"/>
  <c r="AG45" i="2"/>
  <c r="AG55" i="2"/>
  <c r="AG69" i="2"/>
  <c r="AG85" i="2"/>
  <c r="AG101" i="2"/>
  <c r="AG117" i="2"/>
  <c r="AG133" i="2"/>
  <c r="AG149" i="2"/>
  <c r="AG165" i="2"/>
  <c r="AG181" i="2"/>
  <c r="AG198" i="2"/>
  <c r="AG206" i="2"/>
  <c r="AG209" i="2"/>
  <c r="AG214" i="2"/>
  <c r="AG234" i="2"/>
  <c r="AG238" i="2"/>
  <c r="AG242" i="2"/>
  <c r="AG246" i="2"/>
  <c r="AG250" i="2"/>
  <c r="AG254" i="2"/>
  <c r="AG258" i="2"/>
  <c r="AG262" i="2"/>
  <c r="AG266" i="2"/>
  <c r="AG270" i="2"/>
  <c r="AG274" i="2"/>
  <c r="AG278" i="2"/>
  <c r="AG284" i="2"/>
  <c r="AG308" i="2"/>
  <c r="AG324" i="2"/>
  <c r="AG340" i="2"/>
  <c r="AG356" i="2"/>
  <c r="AG365" i="2"/>
  <c r="AG380" i="2"/>
  <c r="AG396" i="2"/>
  <c r="AG421" i="2"/>
  <c r="AG424" i="2"/>
  <c r="AG63" i="2"/>
  <c r="AG71" i="2"/>
  <c r="AG79" i="2"/>
  <c r="AG87" i="2"/>
  <c r="AG95" i="2"/>
  <c r="AG103" i="2"/>
  <c r="AG111" i="2"/>
  <c r="AG119" i="2"/>
  <c r="AG127" i="2"/>
  <c r="AG135" i="2"/>
  <c r="AG143" i="2"/>
  <c r="AG151" i="2"/>
  <c r="AG159" i="2"/>
  <c r="AG167" i="2"/>
  <c r="AG175" i="2"/>
  <c r="AG200" i="2"/>
  <c r="AG213" i="2"/>
  <c r="AG217" i="2"/>
  <c r="AG221" i="2"/>
  <c r="AG225" i="2"/>
  <c r="AG229" i="2"/>
  <c r="AG233" i="2"/>
  <c r="AG237" i="2"/>
  <c r="AG241" i="2"/>
  <c r="AG245" i="2"/>
  <c r="AG249" i="2"/>
  <c r="AG253" i="2"/>
  <c r="AG257" i="2"/>
  <c r="AG261" i="2"/>
  <c r="AG265" i="2"/>
  <c r="AG269" i="2"/>
  <c r="AG273" i="2"/>
  <c r="AG302" i="2"/>
  <c r="AG310" i="2"/>
  <c r="AG318" i="2"/>
  <c r="AG326" i="2"/>
  <c r="AG334" i="2"/>
  <c r="AG342" i="2"/>
  <c r="AG350" i="2"/>
  <c r="AG358" i="2"/>
  <c r="AG361" i="2"/>
  <c r="AG364" i="2"/>
  <c r="AG376" i="2"/>
  <c r="AG384" i="2"/>
  <c r="AG392" i="2"/>
  <c r="AG417" i="2"/>
  <c r="AG420" i="2"/>
  <c r="AG425" i="2"/>
  <c r="AG429" i="2"/>
  <c r="AG433" i="2"/>
  <c r="AG437" i="2"/>
  <c r="AG441" i="2"/>
  <c r="AG445" i="2"/>
  <c r="AG449" i="2"/>
  <c r="AG453" i="2"/>
  <c r="AG457" i="2"/>
  <c r="AG25" i="2"/>
  <c r="AG33" i="2"/>
  <c r="AG41" i="2"/>
  <c r="AG49" i="2"/>
  <c r="AG57" i="2"/>
  <c r="AG65" i="2"/>
  <c r="AG73" i="2"/>
  <c r="AI73" i="2" s="1"/>
  <c r="AK73" i="2" s="1"/>
  <c r="F73" i="2" s="1"/>
  <c r="AG81" i="2"/>
  <c r="AG89" i="2"/>
  <c r="AG97" i="2"/>
  <c r="AG105" i="2"/>
  <c r="AG113" i="2"/>
  <c r="AG121" i="2"/>
  <c r="AG129" i="2"/>
  <c r="AG137" i="2"/>
  <c r="AG145" i="2"/>
  <c r="AG153" i="2"/>
  <c r="AG161" i="2"/>
  <c r="AG169" i="2"/>
  <c r="AG177" i="2"/>
  <c r="AG202" i="2"/>
  <c r="AG216" i="2"/>
  <c r="AG220" i="2"/>
  <c r="AG224" i="2"/>
  <c r="AG228" i="2"/>
  <c r="AG232" i="2"/>
  <c r="AG236" i="2"/>
  <c r="AG240" i="2"/>
  <c r="AG244" i="2"/>
  <c r="AG248" i="2"/>
  <c r="AG252" i="2"/>
  <c r="AG256" i="2"/>
  <c r="AG260" i="2"/>
  <c r="AG264" i="2"/>
  <c r="AG268" i="2"/>
  <c r="AG272" i="2"/>
  <c r="AG276" i="2"/>
  <c r="AG286" i="2"/>
  <c r="AG292" i="2"/>
  <c r="AG304" i="2"/>
  <c r="AG312" i="2"/>
  <c r="AG320" i="2"/>
  <c r="AG328" i="2"/>
  <c r="AG336" i="2"/>
  <c r="AG344" i="2"/>
  <c r="AG352" i="2"/>
  <c r="AG360" i="2"/>
  <c r="AG370" i="2"/>
  <c r="AG378" i="2"/>
  <c r="AG386" i="2"/>
  <c r="AG394" i="2"/>
  <c r="AG428" i="2"/>
  <c r="AG432" i="2"/>
  <c r="AG436" i="2"/>
  <c r="AG440" i="2"/>
  <c r="AG444" i="2"/>
  <c r="AG448" i="2"/>
  <c r="AG452" i="2"/>
  <c r="AG456" i="2"/>
  <c r="AH67" i="2"/>
  <c r="AH70" i="2"/>
  <c r="AH75" i="2"/>
  <c r="AH78" i="2"/>
  <c r="AH83" i="2"/>
  <c r="AH86" i="2"/>
  <c r="AH91" i="2"/>
  <c r="AH94" i="2"/>
  <c r="AH99" i="2"/>
  <c r="AH102" i="2"/>
  <c r="AH107" i="2"/>
  <c r="AH110" i="2"/>
  <c r="AH115" i="2"/>
  <c r="AH118" i="2"/>
  <c r="AH123" i="2"/>
  <c r="AH126" i="2"/>
  <c r="AH131" i="2"/>
  <c r="AH134" i="2"/>
  <c r="AH139" i="2"/>
  <c r="AH142" i="2"/>
  <c r="AH147" i="2"/>
  <c r="AH150" i="2"/>
  <c r="AH155" i="2"/>
  <c r="AH158" i="2"/>
  <c r="AH163" i="2"/>
  <c r="AH166" i="2"/>
  <c r="AH171" i="2"/>
  <c r="AH174" i="2"/>
  <c r="AH179" i="2"/>
  <c r="AH213" i="2"/>
  <c r="AH214" i="2"/>
  <c r="AH236" i="2"/>
  <c r="AH237" i="2"/>
  <c r="AH252" i="2"/>
  <c r="AH253" i="2"/>
  <c r="AH268" i="2"/>
  <c r="AH269" i="2"/>
  <c r="AH444" i="2"/>
  <c r="AH445" i="2"/>
  <c r="AH450" i="2"/>
  <c r="AH449" i="2"/>
  <c r="AH448" i="2"/>
  <c r="AH434" i="2"/>
  <c r="AH433" i="2"/>
  <c r="AH432" i="2"/>
  <c r="AH429" i="2"/>
  <c r="AI429" i="2" s="1"/>
  <c r="AK429" i="2" s="1"/>
  <c r="F429" i="2" s="1"/>
  <c r="AH428" i="2"/>
  <c r="AH221" i="2"/>
  <c r="AI221" i="2" s="1"/>
  <c r="AK221" i="2" s="1"/>
  <c r="F221" i="2" s="1"/>
  <c r="AH454" i="2"/>
  <c r="AH453" i="2"/>
  <c r="AH452" i="2"/>
  <c r="AH438" i="2"/>
  <c r="AH437" i="2"/>
  <c r="AH436" i="2"/>
  <c r="AH273" i="2"/>
  <c r="AH272" i="2"/>
  <c r="AH265" i="2"/>
  <c r="AH264" i="2"/>
  <c r="AH257" i="2"/>
  <c r="AH256" i="2"/>
  <c r="AH249" i="2"/>
  <c r="AH248" i="2"/>
  <c r="AH241" i="2"/>
  <c r="AH240" i="2"/>
  <c r="AH233" i="2"/>
  <c r="AH217" i="2"/>
  <c r="AH457" i="2"/>
  <c r="AH456" i="2"/>
  <c r="AH442" i="2"/>
  <c r="AH441" i="2"/>
  <c r="AH440" i="2"/>
  <c r="AH229" i="2"/>
  <c r="AH24" i="2"/>
  <c r="AH29" i="2"/>
  <c r="AH32" i="2"/>
  <c r="AH37" i="2"/>
  <c r="AI37" i="2" s="1"/>
  <c r="AK37" i="2" s="1"/>
  <c r="F37" i="2" s="1"/>
  <c r="AH40" i="2"/>
  <c r="AH45" i="2"/>
  <c r="AI45" i="2" s="1"/>
  <c r="AK45" i="2" s="1"/>
  <c r="F45" i="2" s="1"/>
  <c r="AH48" i="2"/>
  <c r="AH53" i="2"/>
  <c r="AI53" i="2" s="1"/>
  <c r="AK53" i="2" s="1"/>
  <c r="F53" i="2" s="1"/>
  <c r="AH56" i="2"/>
  <c r="AH61" i="2"/>
  <c r="AH64" i="2"/>
  <c r="AH69" i="2"/>
  <c r="AH72" i="2"/>
  <c r="AH77" i="2"/>
  <c r="AH80" i="2"/>
  <c r="AH85" i="2"/>
  <c r="AH88" i="2"/>
  <c r="AH93" i="2"/>
  <c r="AH96" i="2"/>
  <c r="AH101" i="2"/>
  <c r="AH104" i="2"/>
  <c r="AH430" i="2"/>
  <c r="AH62" i="2"/>
  <c r="AH23" i="2"/>
  <c r="AH26" i="2"/>
  <c r="AH31" i="2"/>
  <c r="AH34" i="2"/>
  <c r="AH39" i="2"/>
  <c r="AH42" i="2"/>
  <c r="AH47" i="2"/>
  <c r="AH50" i="2"/>
  <c r="AH55" i="2"/>
  <c r="AH58" i="2"/>
  <c r="AH63" i="2"/>
  <c r="AH66" i="2"/>
  <c r="AH71" i="2"/>
  <c r="AH74" i="2"/>
  <c r="AH79" i="2"/>
  <c r="AH82" i="2"/>
  <c r="AH87" i="2"/>
  <c r="AH90" i="2"/>
  <c r="AH95" i="2"/>
  <c r="AH98" i="2"/>
  <c r="AI101" i="2"/>
  <c r="AK101" i="2" s="1"/>
  <c r="F101" i="2" s="1"/>
  <c r="AH103" i="2"/>
  <c r="AH225" i="2"/>
  <c r="AH244" i="2"/>
  <c r="AH245" i="2"/>
  <c r="AI245" i="2" s="1"/>
  <c r="AK245" i="2" s="1"/>
  <c r="F245" i="2" s="1"/>
  <c r="AH260" i="2"/>
  <c r="AH261" i="2"/>
  <c r="AH276" i="2"/>
  <c r="AH109" i="2"/>
  <c r="AH112" i="2"/>
  <c r="AH117" i="2"/>
  <c r="AH120" i="2"/>
  <c r="AH125" i="2"/>
  <c r="AH128" i="2"/>
  <c r="AH133" i="2"/>
  <c r="AH136" i="2"/>
  <c r="AH141" i="2"/>
  <c r="AH144" i="2"/>
  <c r="AH149" i="2"/>
  <c r="AH152" i="2"/>
  <c r="AH157" i="2"/>
  <c r="AH160" i="2"/>
  <c r="AH165" i="2"/>
  <c r="AH168" i="2"/>
  <c r="AH173" i="2"/>
  <c r="AH176" i="2"/>
  <c r="AH181" i="2"/>
  <c r="AH278" i="2"/>
  <c r="AH280" i="2"/>
  <c r="AH286" i="2"/>
  <c r="AH288" i="2"/>
  <c r="AH294" i="2"/>
  <c r="AH296" i="2"/>
  <c r="AH304" i="2"/>
  <c r="AH312" i="2"/>
  <c r="AH315" i="2"/>
  <c r="AH320" i="2"/>
  <c r="AH323" i="2"/>
  <c r="AH328" i="2"/>
  <c r="AH331" i="2"/>
  <c r="AH336" i="2"/>
  <c r="AH339" i="2"/>
  <c r="AH344" i="2"/>
  <c r="AH352" i="2"/>
  <c r="AH360" i="2"/>
  <c r="AH370" i="2"/>
  <c r="AI370" i="2" s="1"/>
  <c r="AH378" i="2"/>
  <c r="AH386" i="2"/>
  <c r="AH394" i="2"/>
  <c r="AH106" i="2"/>
  <c r="AH111" i="2"/>
  <c r="AH114" i="2"/>
  <c r="AH119" i="2"/>
  <c r="AH122" i="2"/>
  <c r="AH127" i="2"/>
  <c r="AH130" i="2"/>
  <c r="AH135" i="2"/>
  <c r="AH138" i="2"/>
  <c r="AH143" i="2"/>
  <c r="AH146" i="2"/>
  <c r="AH151" i="2"/>
  <c r="AH154" i="2"/>
  <c r="AH159" i="2"/>
  <c r="AH162" i="2"/>
  <c r="AH167" i="2"/>
  <c r="AH170" i="2"/>
  <c r="AH175" i="2"/>
  <c r="AH178" i="2"/>
  <c r="AH306" i="2"/>
  <c r="AH314" i="2"/>
  <c r="AH322" i="2"/>
  <c r="AH330" i="2"/>
  <c r="AH338" i="2"/>
  <c r="AH341" i="2"/>
  <c r="AH346" i="2"/>
  <c r="AH349" i="2"/>
  <c r="AH354" i="2"/>
  <c r="AH357" i="2"/>
  <c r="AH366" i="2"/>
  <c r="AH372" i="2"/>
  <c r="AH375" i="2"/>
  <c r="AH380" i="2"/>
  <c r="AI380" i="2" s="1"/>
  <c r="AK380" i="2" s="1"/>
  <c r="F380" i="2" s="1"/>
  <c r="AH383" i="2"/>
  <c r="AH388" i="2"/>
  <c r="AH391" i="2"/>
  <c r="AH396" i="2"/>
  <c r="AH105" i="2"/>
  <c r="AH108" i="2"/>
  <c r="AH113" i="2"/>
  <c r="AH116" i="2"/>
  <c r="AH121" i="2"/>
  <c r="AH124" i="2"/>
  <c r="AH129" i="2"/>
  <c r="AH132" i="2"/>
  <c r="AH137" i="2"/>
  <c r="AH140" i="2"/>
  <c r="AH145" i="2"/>
  <c r="AH148" i="2"/>
  <c r="AH153" i="2"/>
  <c r="AH156" i="2"/>
  <c r="AH161" i="2"/>
  <c r="AH164" i="2"/>
  <c r="AH169" i="2"/>
  <c r="AH172" i="2"/>
  <c r="AH177" i="2"/>
  <c r="AH180" i="2"/>
  <c r="AH284" i="2"/>
  <c r="AH292" i="2"/>
  <c r="AH300" i="2"/>
  <c r="AH308" i="2"/>
  <c r="AH316" i="2"/>
  <c r="AH319" i="2"/>
  <c r="AH324" i="2"/>
  <c r="AH327" i="2"/>
  <c r="AH332" i="2"/>
  <c r="AH335" i="2"/>
  <c r="AH340" i="2"/>
  <c r="AH348" i="2"/>
  <c r="AH356" i="2"/>
  <c r="AH362" i="2"/>
  <c r="AH365" i="2"/>
  <c r="AH369" i="2"/>
  <c r="AH374" i="2"/>
  <c r="AH382" i="2"/>
  <c r="AH390" i="2"/>
  <c r="AI390" i="2" s="1"/>
  <c r="AK390" i="2" s="1"/>
  <c r="F390" i="2" s="1"/>
  <c r="AH182" i="2"/>
  <c r="AG182" i="2"/>
  <c r="AH184" i="2"/>
  <c r="AG184" i="2"/>
  <c r="AH186" i="2"/>
  <c r="AG186" i="2"/>
  <c r="AH188" i="2"/>
  <c r="AG188" i="2"/>
  <c r="AH190" i="2"/>
  <c r="AG190" i="2"/>
  <c r="AH192" i="2"/>
  <c r="AG192" i="2"/>
  <c r="AH194" i="2"/>
  <c r="AG194" i="2"/>
  <c r="AG199" i="2"/>
  <c r="AH199" i="2"/>
  <c r="AG22" i="2"/>
  <c r="AG26" i="2"/>
  <c r="AG30" i="2"/>
  <c r="AI30" i="2" s="1"/>
  <c r="AK30" i="2" s="1"/>
  <c r="F30" i="2" s="1"/>
  <c r="AG34" i="2"/>
  <c r="AG38" i="2"/>
  <c r="AG42" i="2"/>
  <c r="AG46" i="2"/>
  <c r="AG48" i="2"/>
  <c r="AG52" i="2"/>
  <c r="AG56" i="2"/>
  <c r="AG60" i="2"/>
  <c r="AG64" i="2"/>
  <c r="AG68" i="2"/>
  <c r="AG72" i="2"/>
  <c r="AG76" i="2"/>
  <c r="AG80" i="2"/>
  <c r="AG84" i="2"/>
  <c r="AG88" i="2"/>
  <c r="AG92" i="2"/>
  <c r="AG96" i="2"/>
  <c r="AG100" i="2"/>
  <c r="AG104" i="2"/>
  <c r="AG108" i="2"/>
  <c r="AG112" i="2"/>
  <c r="AG116" i="2"/>
  <c r="AI116" i="2" s="1"/>
  <c r="AK116" i="2" s="1"/>
  <c r="F116" i="2" s="1"/>
  <c r="AG120" i="2"/>
  <c r="AG124" i="2"/>
  <c r="AG128" i="2"/>
  <c r="AG132" i="2"/>
  <c r="AG136" i="2"/>
  <c r="AG140" i="2"/>
  <c r="AG144" i="2"/>
  <c r="AG148" i="2"/>
  <c r="AG152" i="2"/>
  <c r="AG156" i="2"/>
  <c r="AG160" i="2"/>
  <c r="AG164" i="2"/>
  <c r="AG168" i="2"/>
  <c r="AG172" i="2"/>
  <c r="AG176" i="2"/>
  <c r="AG180" i="2"/>
  <c r="AG201" i="2"/>
  <c r="AH201" i="2"/>
  <c r="AG212" i="2"/>
  <c r="AH212" i="2"/>
  <c r="AH183" i="2"/>
  <c r="AG183" i="2"/>
  <c r="AH185" i="2"/>
  <c r="AG185" i="2"/>
  <c r="AH187" i="2"/>
  <c r="AG187" i="2"/>
  <c r="AH189" i="2"/>
  <c r="AG189" i="2"/>
  <c r="AH191" i="2"/>
  <c r="AG191" i="2"/>
  <c r="AH193" i="2"/>
  <c r="AG193" i="2"/>
  <c r="AG195" i="2"/>
  <c r="AH195" i="2"/>
  <c r="AG203" i="2"/>
  <c r="AH203" i="2"/>
  <c r="AG24" i="2"/>
  <c r="AG28" i="2"/>
  <c r="AG32" i="2"/>
  <c r="AG36" i="2"/>
  <c r="AG40" i="2"/>
  <c r="AG44" i="2"/>
  <c r="AG50" i="2"/>
  <c r="AG54" i="2"/>
  <c r="AG58" i="2"/>
  <c r="AG62" i="2"/>
  <c r="AG66" i="2"/>
  <c r="AG70" i="2"/>
  <c r="AG74" i="2"/>
  <c r="AG78" i="2"/>
  <c r="AG82" i="2"/>
  <c r="AG86" i="2"/>
  <c r="AG90" i="2"/>
  <c r="AG94" i="2"/>
  <c r="AG98" i="2"/>
  <c r="AG102" i="2"/>
  <c r="AG106" i="2"/>
  <c r="AG110" i="2"/>
  <c r="AG114" i="2"/>
  <c r="AG118" i="2"/>
  <c r="AG122" i="2"/>
  <c r="AG126" i="2"/>
  <c r="AG130" i="2"/>
  <c r="AG134" i="2"/>
  <c r="AG138" i="2"/>
  <c r="AG142" i="2"/>
  <c r="AG146" i="2"/>
  <c r="AG150" i="2"/>
  <c r="AG154" i="2"/>
  <c r="AG158" i="2"/>
  <c r="AG162" i="2"/>
  <c r="AG166" i="2"/>
  <c r="AG170" i="2"/>
  <c r="AG174" i="2"/>
  <c r="AG178" i="2"/>
  <c r="AG197" i="2"/>
  <c r="AH197" i="2"/>
  <c r="AG205" i="2"/>
  <c r="AH205" i="2"/>
  <c r="AG211" i="2"/>
  <c r="AH211" i="2"/>
  <c r="AG251" i="2"/>
  <c r="AH251" i="2"/>
  <c r="AG267" i="2"/>
  <c r="AH267" i="2"/>
  <c r="AH337" i="2"/>
  <c r="AG337" i="2"/>
  <c r="AH196" i="2"/>
  <c r="AH200" i="2"/>
  <c r="AH204" i="2"/>
  <c r="AH209" i="2"/>
  <c r="AI209" i="2" s="1"/>
  <c r="AK209" i="2" s="1"/>
  <c r="F209" i="2" s="1"/>
  <c r="AH210" i="2"/>
  <c r="AH215" i="2"/>
  <c r="AH219" i="2"/>
  <c r="AH223" i="2"/>
  <c r="AH227" i="2"/>
  <c r="AH231" i="2"/>
  <c r="AG239" i="2"/>
  <c r="AH239" i="2"/>
  <c r="AG255" i="2"/>
  <c r="AH255" i="2"/>
  <c r="AG271" i="2"/>
  <c r="AH271" i="2"/>
  <c r="AH281" i="2"/>
  <c r="AG281" i="2"/>
  <c r="AH289" i="2"/>
  <c r="AG289" i="2"/>
  <c r="AH297" i="2"/>
  <c r="AG297" i="2"/>
  <c r="AG208" i="2"/>
  <c r="AH208" i="2"/>
  <c r="AG243" i="2"/>
  <c r="AH243" i="2"/>
  <c r="AG259" i="2"/>
  <c r="AH259" i="2"/>
  <c r="AG275" i="2"/>
  <c r="AH275" i="2"/>
  <c r="AH303" i="2"/>
  <c r="AG303" i="2"/>
  <c r="AH311" i="2"/>
  <c r="AG311" i="2"/>
  <c r="AH321" i="2"/>
  <c r="AG321" i="2"/>
  <c r="AH363" i="2"/>
  <c r="AG363" i="2"/>
  <c r="AH198" i="2"/>
  <c r="AH202" i="2"/>
  <c r="AH206" i="2"/>
  <c r="AH207" i="2"/>
  <c r="AH216" i="2"/>
  <c r="AG218" i="2"/>
  <c r="AH218" i="2"/>
  <c r="AH220" i="2"/>
  <c r="AG222" i="2"/>
  <c r="AH222" i="2"/>
  <c r="AH224" i="2"/>
  <c r="AI224" i="2" s="1"/>
  <c r="AK224" i="2" s="1"/>
  <c r="F224" i="2" s="1"/>
  <c r="AG226" i="2"/>
  <c r="AH226" i="2"/>
  <c r="AH228" i="2"/>
  <c r="AG230" i="2"/>
  <c r="AH230" i="2"/>
  <c r="AH232" i="2"/>
  <c r="AG235" i="2"/>
  <c r="AH235" i="2"/>
  <c r="AG247" i="2"/>
  <c r="AH247" i="2"/>
  <c r="AG263" i="2"/>
  <c r="AH263" i="2"/>
  <c r="AH282" i="2"/>
  <c r="AG282" i="2"/>
  <c r="AH290" i="2"/>
  <c r="AG290" i="2"/>
  <c r="AH298" i="2"/>
  <c r="AG298" i="2"/>
  <c r="AH329" i="2"/>
  <c r="AG329" i="2"/>
  <c r="AH279" i="2"/>
  <c r="AG279" i="2"/>
  <c r="AH287" i="2"/>
  <c r="AG287" i="2"/>
  <c r="AH295" i="2"/>
  <c r="AG295" i="2"/>
  <c r="AH305" i="2"/>
  <c r="AG305" i="2"/>
  <c r="AH313" i="2"/>
  <c r="AG313" i="2"/>
  <c r="AH377" i="2"/>
  <c r="AG377" i="2"/>
  <c r="AH234" i="2"/>
  <c r="AH238" i="2"/>
  <c r="AH242" i="2"/>
  <c r="AI242" i="2" s="1"/>
  <c r="AK242" i="2" s="1"/>
  <c r="F242" i="2" s="1"/>
  <c r="AH246" i="2"/>
  <c r="AH250" i="2"/>
  <c r="AH254" i="2"/>
  <c r="AH258" i="2"/>
  <c r="AI258" i="2" s="1"/>
  <c r="AK258" i="2" s="1"/>
  <c r="F258" i="2" s="1"/>
  <c r="AH262" i="2"/>
  <c r="AH266" i="2"/>
  <c r="AH270" i="2"/>
  <c r="AH274" i="2"/>
  <c r="AI274" i="2" s="1"/>
  <c r="AK274" i="2" s="1"/>
  <c r="F274" i="2" s="1"/>
  <c r="AH277" i="2"/>
  <c r="AG277" i="2"/>
  <c r="AG280" i="2"/>
  <c r="AH285" i="2"/>
  <c r="AG285" i="2"/>
  <c r="AG288" i="2"/>
  <c r="AH293" i="2"/>
  <c r="AG293" i="2"/>
  <c r="AG296" i="2"/>
  <c r="AH307" i="2"/>
  <c r="AG307" i="2"/>
  <c r="AH317" i="2"/>
  <c r="AG317" i="2"/>
  <c r="AH325" i="2"/>
  <c r="AG325" i="2"/>
  <c r="AH333" i="2"/>
  <c r="AG333" i="2"/>
  <c r="AH367" i="2"/>
  <c r="AG367" i="2"/>
  <c r="AH385" i="2"/>
  <c r="AG385" i="2"/>
  <c r="AH283" i="2"/>
  <c r="AG283" i="2"/>
  <c r="AH291" i="2"/>
  <c r="AG291" i="2"/>
  <c r="AH299" i="2"/>
  <c r="AG299" i="2"/>
  <c r="AH301" i="2"/>
  <c r="AG301" i="2"/>
  <c r="AH309" i="2"/>
  <c r="AG309" i="2"/>
  <c r="AH343" i="2"/>
  <c r="AG343" i="2"/>
  <c r="AH347" i="2"/>
  <c r="AG347" i="2"/>
  <c r="AH351" i="2"/>
  <c r="AG351" i="2"/>
  <c r="AH355" i="2"/>
  <c r="AG355" i="2"/>
  <c r="AH359" i="2"/>
  <c r="AG359" i="2"/>
  <c r="AH393" i="2"/>
  <c r="AG393" i="2"/>
  <c r="AH373" i="2"/>
  <c r="AG373" i="2"/>
  <c r="AH381" i="2"/>
  <c r="AG381" i="2"/>
  <c r="AH389" i="2"/>
  <c r="AG389" i="2"/>
  <c r="AH397" i="2"/>
  <c r="AG397" i="2"/>
  <c r="AG315" i="2"/>
  <c r="AG319" i="2"/>
  <c r="AG323" i="2"/>
  <c r="AI323" i="2" s="1"/>
  <c r="AK323" i="2" s="1"/>
  <c r="F323" i="2" s="1"/>
  <c r="AG327" i="2"/>
  <c r="AG331" i="2"/>
  <c r="AG335" i="2"/>
  <c r="AG339" i="2"/>
  <c r="AG341" i="2"/>
  <c r="AG345" i="2"/>
  <c r="AG349" i="2"/>
  <c r="AG353" i="2"/>
  <c r="AG357" i="2"/>
  <c r="AH368" i="2"/>
  <c r="AG368" i="2"/>
  <c r="AG431" i="2"/>
  <c r="AH431" i="2"/>
  <c r="AG439" i="2"/>
  <c r="AH439" i="2"/>
  <c r="AG447" i="2"/>
  <c r="AH447" i="2"/>
  <c r="AG455" i="2"/>
  <c r="AH455" i="2"/>
  <c r="AG419" i="2"/>
  <c r="AH419" i="2"/>
  <c r="AG423" i="2"/>
  <c r="AH423" i="2"/>
  <c r="AG369" i="2"/>
  <c r="AG371" i="2"/>
  <c r="AG375" i="2"/>
  <c r="AG379" i="2"/>
  <c r="AG383" i="2"/>
  <c r="AG387" i="2"/>
  <c r="AG391" i="2"/>
  <c r="AG395" i="2"/>
  <c r="AH398" i="2"/>
  <c r="AG398" i="2"/>
  <c r="AH399" i="2"/>
  <c r="AG399" i="2"/>
  <c r="AH400" i="2"/>
  <c r="AG400" i="2"/>
  <c r="AH401" i="2"/>
  <c r="AG401" i="2"/>
  <c r="AH402" i="2"/>
  <c r="AG402" i="2"/>
  <c r="AH403" i="2"/>
  <c r="AG403" i="2"/>
  <c r="AH404" i="2"/>
  <c r="AG404" i="2"/>
  <c r="AH405" i="2"/>
  <c r="AG405" i="2"/>
  <c r="AH406" i="2"/>
  <c r="AG406" i="2"/>
  <c r="AH407" i="2"/>
  <c r="AG407" i="2"/>
  <c r="AH408" i="2"/>
  <c r="AG408" i="2"/>
  <c r="AH409" i="2"/>
  <c r="AG409" i="2"/>
  <c r="AH410" i="2"/>
  <c r="AG410" i="2"/>
  <c r="AH411" i="2"/>
  <c r="AG411" i="2"/>
  <c r="AH412" i="2"/>
  <c r="AG412" i="2"/>
  <c r="AH413" i="2"/>
  <c r="AG413" i="2"/>
  <c r="AH414" i="2"/>
  <c r="AG414" i="2"/>
  <c r="AH415" i="2"/>
  <c r="AG415" i="2"/>
  <c r="AH416" i="2"/>
  <c r="AG416" i="2"/>
  <c r="AH417" i="2"/>
  <c r="AG418" i="2"/>
  <c r="AH418" i="2"/>
  <c r="AH421" i="2"/>
  <c r="AG422" i="2"/>
  <c r="AH422" i="2"/>
  <c r="AH425" i="2"/>
  <c r="AG426" i="2"/>
  <c r="AH426" i="2"/>
  <c r="AG427" i="2"/>
  <c r="AH427" i="2"/>
  <c r="AG435" i="2"/>
  <c r="AH435" i="2"/>
  <c r="AG443" i="2"/>
  <c r="AH443" i="2"/>
  <c r="AG451" i="2"/>
  <c r="AH451" i="2"/>
  <c r="AH420" i="2"/>
  <c r="AH424" i="2"/>
  <c r="AG21" i="2"/>
  <c r="AI470" i="2" l="1"/>
  <c r="AL470" i="2" s="1"/>
  <c r="AM470" i="2" s="1"/>
  <c r="AI471" i="2"/>
  <c r="AK471" i="2" s="1"/>
  <c r="F471" i="2" s="1"/>
  <c r="AI35" i="2"/>
  <c r="AK35" i="2" s="1"/>
  <c r="F35" i="2" s="1"/>
  <c r="AK470" i="2"/>
  <c r="F470" i="2" s="1"/>
  <c r="AL370" i="2"/>
  <c r="AM370" i="2" s="1"/>
  <c r="AK370" i="2"/>
  <c r="F370" i="2" s="1"/>
  <c r="AI468" i="2"/>
  <c r="AK468" i="2" s="1"/>
  <c r="F468" i="2" s="1"/>
  <c r="AI469" i="2"/>
  <c r="AK469" i="2" s="1"/>
  <c r="F469" i="2" s="1"/>
  <c r="AI444" i="2"/>
  <c r="AK444" i="2" s="1"/>
  <c r="F444" i="2" s="1"/>
  <c r="AI458" i="2"/>
  <c r="AK458" i="2" s="1"/>
  <c r="F458" i="2" s="1"/>
  <c r="AI466" i="2"/>
  <c r="E466" i="2" s="1"/>
  <c r="E479" i="2"/>
  <c r="AL479" i="2"/>
  <c r="AM479" i="2" s="1"/>
  <c r="E471" i="2"/>
  <c r="AL471" i="2"/>
  <c r="AM471" i="2" s="1"/>
  <c r="AI353" i="2"/>
  <c r="AK353" i="2" s="1"/>
  <c r="F353" i="2" s="1"/>
  <c r="E470" i="2"/>
  <c r="AI474" i="2"/>
  <c r="AK474" i="2" s="1"/>
  <c r="F474" i="2" s="1"/>
  <c r="AI475" i="2"/>
  <c r="AK475" i="2" s="1"/>
  <c r="F475" i="2" s="1"/>
  <c r="AI472" i="2"/>
  <c r="AK472" i="2" s="1"/>
  <c r="F472" i="2" s="1"/>
  <c r="AI473" i="2"/>
  <c r="AK473" i="2" s="1"/>
  <c r="F473" i="2" s="1"/>
  <c r="AI446" i="2"/>
  <c r="AK446" i="2" s="1"/>
  <c r="F446" i="2" s="1"/>
  <c r="AI464" i="2"/>
  <c r="AK464" i="2" s="1"/>
  <c r="F464" i="2" s="1"/>
  <c r="AI478" i="2"/>
  <c r="AK478" i="2" s="1"/>
  <c r="F478" i="2" s="1"/>
  <c r="AI482" i="2"/>
  <c r="AK482" i="2" s="1"/>
  <c r="F482" i="2" s="1"/>
  <c r="AI476" i="2"/>
  <c r="AK476" i="2" s="1"/>
  <c r="F476" i="2" s="1"/>
  <c r="AI480" i="2"/>
  <c r="AK480" i="2" s="1"/>
  <c r="F480" i="2" s="1"/>
  <c r="AI477" i="2"/>
  <c r="AK477" i="2" s="1"/>
  <c r="F477" i="2" s="1"/>
  <c r="AL484" i="2"/>
  <c r="AM484" i="2" s="1"/>
  <c r="E484" i="2"/>
  <c r="AI467" i="2"/>
  <c r="AK467" i="2" s="1"/>
  <c r="F467" i="2" s="1"/>
  <c r="AI483" i="2"/>
  <c r="AK483" i="2" s="1"/>
  <c r="F483" i="2" s="1"/>
  <c r="AI465" i="2"/>
  <c r="AK465" i="2" s="1"/>
  <c r="F465" i="2" s="1"/>
  <c r="AI481" i="2"/>
  <c r="AK481" i="2" s="1"/>
  <c r="F481" i="2" s="1"/>
  <c r="AI460" i="2"/>
  <c r="AK460" i="2" s="1"/>
  <c r="F460" i="2" s="1"/>
  <c r="AI382" i="2"/>
  <c r="AI27" i="2"/>
  <c r="AI420" i="2"/>
  <c r="AK420" i="2" s="1"/>
  <c r="F420" i="2" s="1"/>
  <c r="AI89" i="2"/>
  <c r="AI361" i="2"/>
  <c r="AI98" i="2"/>
  <c r="AK98" i="2" s="1"/>
  <c r="F98" i="2" s="1"/>
  <c r="AI82" i="2"/>
  <c r="AI32" i="2"/>
  <c r="AI34" i="2"/>
  <c r="AL34" i="2" s="1"/>
  <c r="AM34" i="2" s="1"/>
  <c r="AI43" i="2"/>
  <c r="AI463" i="2"/>
  <c r="AI314" i="2"/>
  <c r="AI57" i="2"/>
  <c r="AI25" i="2"/>
  <c r="AI392" i="2"/>
  <c r="AI334" i="2"/>
  <c r="AI302" i="2"/>
  <c r="AI81" i="2"/>
  <c r="AI41" i="2"/>
  <c r="AI161" i="2"/>
  <c r="AI248" i="2"/>
  <c r="AI264" i="2"/>
  <c r="AI436" i="2"/>
  <c r="AI157" i="2"/>
  <c r="AI39" i="2"/>
  <c r="AI454" i="2"/>
  <c r="AI49" i="2"/>
  <c r="AI462" i="2"/>
  <c r="AI316" i="2"/>
  <c r="AI240" i="2"/>
  <c r="AI256" i="2"/>
  <c r="AI272" i="2"/>
  <c r="AI438" i="2"/>
  <c r="E459" i="2"/>
  <c r="AL459" i="2"/>
  <c r="AM459" i="2" s="1"/>
  <c r="E460" i="2"/>
  <c r="AL461" i="2"/>
  <c r="AM461" i="2" s="1"/>
  <c r="E461" i="2"/>
  <c r="AI66" i="2"/>
  <c r="AI376" i="2"/>
  <c r="AI178" i="2"/>
  <c r="AI162" i="2"/>
  <c r="AI130" i="2"/>
  <c r="AI306" i="2"/>
  <c r="AI65" i="2"/>
  <c r="AI219" i="2"/>
  <c r="AI125" i="2"/>
  <c r="AI23" i="2"/>
  <c r="AI69" i="2"/>
  <c r="AI204" i="2"/>
  <c r="AI366" i="2"/>
  <c r="AI175" i="2"/>
  <c r="AI143" i="2"/>
  <c r="AI111" i="2"/>
  <c r="AI269" i="2"/>
  <c r="AI237" i="2"/>
  <c r="AI147" i="2"/>
  <c r="AI428" i="2"/>
  <c r="AI97" i="2"/>
  <c r="AI33" i="2"/>
  <c r="AI421" i="2"/>
  <c r="AI346" i="2"/>
  <c r="AI159" i="2"/>
  <c r="AI127" i="2"/>
  <c r="AI386" i="2"/>
  <c r="AI294" i="2"/>
  <c r="AI229" i="2"/>
  <c r="AI445" i="2"/>
  <c r="AI171" i="2"/>
  <c r="AI107" i="2"/>
  <c r="AI371" i="2"/>
  <c r="AI227" i="2"/>
  <c r="AI266" i="2"/>
  <c r="AI250" i="2"/>
  <c r="AI234" i="2"/>
  <c r="AI152" i="2"/>
  <c r="AI136" i="2"/>
  <c r="AI120" i="2"/>
  <c r="AI356" i="2"/>
  <c r="AI284" i="2"/>
  <c r="AI133" i="2"/>
  <c r="AI261" i="2"/>
  <c r="AI95" i="2"/>
  <c r="AI63" i="2"/>
  <c r="AI61" i="2"/>
  <c r="AI210" i="2"/>
  <c r="AI232" i="2"/>
  <c r="AI216" i="2"/>
  <c r="AI198" i="2"/>
  <c r="AI22" i="2"/>
  <c r="AI348" i="2"/>
  <c r="AI338" i="2"/>
  <c r="AI352" i="2"/>
  <c r="AI320" i="2"/>
  <c r="AI286" i="2"/>
  <c r="AI452" i="2"/>
  <c r="AI434" i="2"/>
  <c r="AI179" i="2"/>
  <c r="AI115" i="2"/>
  <c r="AI59" i="2"/>
  <c r="AI213" i="2"/>
  <c r="AI417" i="2"/>
  <c r="AI345" i="2"/>
  <c r="AI372" i="2"/>
  <c r="AI330" i="2"/>
  <c r="AI424" i="2"/>
  <c r="AI238" i="2"/>
  <c r="AI206" i="2"/>
  <c r="AI196" i="2"/>
  <c r="AI62" i="2"/>
  <c r="AI292" i="2"/>
  <c r="AI328" i="2"/>
  <c r="AI105" i="2"/>
  <c r="AI52" i="2"/>
  <c r="AI149" i="2"/>
  <c r="AI77" i="2"/>
  <c r="AI29" i="2"/>
  <c r="AI440" i="2"/>
  <c r="AI433" i="2"/>
  <c r="AI28" i="2"/>
  <c r="AI74" i="2"/>
  <c r="AI260" i="2"/>
  <c r="AI384" i="2"/>
  <c r="AI99" i="2"/>
  <c r="AI109" i="2"/>
  <c r="AI51" i="2"/>
  <c r="AI91" i="2"/>
  <c r="AI362" i="2"/>
  <c r="AI322" i="2"/>
  <c r="AI268" i="2"/>
  <c r="AI257" i="2"/>
  <c r="AI273" i="2"/>
  <c r="AI246" i="2"/>
  <c r="AI453" i="2"/>
  <c r="AI83" i="2"/>
  <c r="AL83" i="2" s="1"/>
  <c r="AM83" i="2" s="1"/>
  <c r="AI262" i="2"/>
  <c r="AI324" i="2"/>
  <c r="AK324" i="2" s="1"/>
  <c r="F324" i="2" s="1"/>
  <c r="AI177" i="2"/>
  <c r="AI145" i="2"/>
  <c r="AI113" i="2"/>
  <c r="AI388" i="2"/>
  <c r="AI378" i="2"/>
  <c r="AI336" i="2"/>
  <c r="AI304" i="2"/>
  <c r="AI181" i="2"/>
  <c r="AK181" i="2" s="1"/>
  <c r="F181" i="2" s="1"/>
  <c r="AI165" i="2"/>
  <c r="AI117" i="2"/>
  <c r="AI79" i="2"/>
  <c r="AI47" i="2"/>
  <c r="AI31" i="2"/>
  <c r="AI93" i="2"/>
  <c r="AI456" i="2"/>
  <c r="AI437" i="2"/>
  <c r="AI253" i="2"/>
  <c r="AI139" i="2"/>
  <c r="AI207" i="2"/>
  <c r="AI374" i="2"/>
  <c r="AI332" i="2"/>
  <c r="AI396" i="2"/>
  <c r="AI448" i="2"/>
  <c r="AI163" i="2"/>
  <c r="AI75" i="2"/>
  <c r="AI326" i="2"/>
  <c r="AL27" i="2"/>
  <c r="AM27" i="2" s="1"/>
  <c r="AI119" i="2"/>
  <c r="AI173" i="2"/>
  <c r="AI55" i="2"/>
  <c r="AI432" i="2"/>
  <c r="AI350" i="2"/>
  <c r="AI318" i="2"/>
  <c r="AI223" i="2"/>
  <c r="AI340" i="2"/>
  <c r="AI278" i="2"/>
  <c r="AI457" i="2"/>
  <c r="AI450" i="2"/>
  <c r="AI214" i="2"/>
  <c r="AI155" i="2"/>
  <c r="AI166" i="2"/>
  <c r="AI134" i="2"/>
  <c r="AI102" i="2"/>
  <c r="AI36" i="2"/>
  <c r="AI160" i="2"/>
  <c r="AI80" i="2"/>
  <c r="AI64" i="2"/>
  <c r="AI395" i="2"/>
  <c r="AI76" i="2"/>
  <c r="AI364" i="2"/>
  <c r="AI78" i="2"/>
  <c r="AI423" i="2"/>
  <c r="AI331" i="2"/>
  <c r="AI54" i="2"/>
  <c r="AI84" i="2"/>
  <c r="AI38" i="2"/>
  <c r="AI94" i="2"/>
  <c r="AI342" i="2"/>
  <c r="AI310" i="2"/>
  <c r="AI357" i="2"/>
  <c r="AI341" i="2"/>
  <c r="AI174" i="2"/>
  <c r="AI44" i="2"/>
  <c r="AI96" i="2"/>
  <c r="AI379" i="2"/>
  <c r="AI92" i="2"/>
  <c r="AI60" i="2"/>
  <c r="AI56" i="2"/>
  <c r="AI180" i="2"/>
  <c r="AI327" i="2"/>
  <c r="AI280" i="2"/>
  <c r="AI106" i="2"/>
  <c r="AI319" i="2"/>
  <c r="AI170" i="2"/>
  <c r="AI154" i="2"/>
  <c r="AI138" i="2"/>
  <c r="AI122" i="2"/>
  <c r="AI24" i="2"/>
  <c r="AI387" i="2"/>
  <c r="AI128" i="2"/>
  <c r="AI112" i="2"/>
  <c r="AI369" i="2"/>
  <c r="AI156" i="2"/>
  <c r="AI140" i="2"/>
  <c r="AL37" i="2"/>
  <c r="AM37" i="2" s="1"/>
  <c r="AI383" i="2"/>
  <c r="AI168" i="2"/>
  <c r="AI88" i="2"/>
  <c r="AI42" i="2"/>
  <c r="AI236" i="2"/>
  <c r="AI449" i="2"/>
  <c r="AI217" i="2"/>
  <c r="AI114" i="2"/>
  <c r="AI389" i="2"/>
  <c r="AI373" i="2"/>
  <c r="AI205" i="2"/>
  <c r="AI48" i="2"/>
  <c r="AL380" i="2"/>
  <c r="AM380" i="2" s="1"/>
  <c r="AL45" i="2"/>
  <c r="AM45" i="2" s="1"/>
  <c r="AL53" i="2"/>
  <c r="AM53" i="2" s="1"/>
  <c r="AL139" i="2"/>
  <c r="AM139" i="2" s="1"/>
  <c r="AI197" i="2"/>
  <c r="AI70" i="2"/>
  <c r="AI148" i="2"/>
  <c r="AI100" i="2"/>
  <c r="AI68" i="2"/>
  <c r="AI394" i="2"/>
  <c r="AI360" i="2"/>
  <c r="AI252" i="2"/>
  <c r="AI265" i="2"/>
  <c r="AI249" i="2"/>
  <c r="AI233" i="2"/>
  <c r="AI167" i="2"/>
  <c r="AI135" i="2"/>
  <c r="AI103" i="2"/>
  <c r="AI85" i="2"/>
  <c r="AI442" i="2"/>
  <c r="AI123" i="2"/>
  <c r="AI354" i="2"/>
  <c r="AI215" i="2"/>
  <c r="AI131" i="2"/>
  <c r="AI67" i="2"/>
  <c r="AI430" i="2"/>
  <c r="AI141" i="2"/>
  <c r="AI443" i="2"/>
  <c r="AI427" i="2"/>
  <c r="AI418" i="2"/>
  <c r="AI447" i="2"/>
  <c r="AI431" i="2"/>
  <c r="AI315" i="2"/>
  <c r="AI359" i="2"/>
  <c r="AI351" i="2"/>
  <c r="AI343" i="2"/>
  <c r="AI299" i="2"/>
  <c r="AI283" i="2"/>
  <c r="AI367" i="2"/>
  <c r="AI296" i="2"/>
  <c r="AI146" i="2"/>
  <c r="AI50" i="2"/>
  <c r="AI176" i="2"/>
  <c r="AI144" i="2"/>
  <c r="AI129" i="2"/>
  <c r="AI391" i="2"/>
  <c r="AI397" i="2"/>
  <c r="AI381" i="2"/>
  <c r="AI282" i="2"/>
  <c r="AI158" i="2"/>
  <c r="AI142" i="2"/>
  <c r="AI126" i="2"/>
  <c r="AI110" i="2"/>
  <c r="AI172" i="2"/>
  <c r="AI124" i="2"/>
  <c r="AI108" i="2"/>
  <c r="AI46" i="2"/>
  <c r="AI344" i="2"/>
  <c r="AI312" i="2"/>
  <c r="AI276" i="2"/>
  <c r="AI244" i="2"/>
  <c r="AI441" i="2"/>
  <c r="AI358" i="2"/>
  <c r="AI241" i="2"/>
  <c r="AI225" i="2"/>
  <c r="AL73" i="2"/>
  <c r="AM73" i="2" s="1"/>
  <c r="AL35" i="2"/>
  <c r="AM35" i="2" s="1"/>
  <c r="AI137" i="2"/>
  <c r="AI270" i="2"/>
  <c r="AI254" i="2"/>
  <c r="AI308" i="2"/>
  <c r="AI169" i="2"/>
  <c r="AI71" i="2"/>
  <c r="AK71" i="2" s="1"/>
  <c r="F71" i="2" s="1"/>
  <c r="AI220" i="2"/>
  <c r="AI231" i="2"/>
  <c r="AI365" i="2"/>
  <c r="AI300" i="2"/>
  <c r="AI200" i="2"/>
  <c r="AI151" i="2"/>
  <c r="AI425" i="2"/>
  <c r="AI121" i="2"/>
  <c r="AI228" i="2"/>
  <c r="AI202" i="2"/>
  <c r="AI153" i="2"/>
  <c r="AI87" i="2"/>
  <c r="AL390" i="2"/>
  <c r="AM390" i="2" s="1"/>
  <c r="AL101" i="2"/>
  <c r="AM101" i="2" s="1"/>
  <c r="AI422" i="2"/>
  <c r="AI375" i="2"/>
  <c r="AI339" i="2"/>
  <c r="AI288" i="2"/>
  <c r="AI247" i="2"/>
  <c r="AI222" i="2"/>
  <c r="AI275" i="2"/>
  <c r="AI243" i="2"/>
  <c r="AI201" i="2"/>
  <c r="AI199" i="2"/>
  <c r="AI416" i="2"/>
  <c r="AI414" i="2"/>
  <c r="AI412" i="2"/>
  <c r="AI410" i="2"/>
  <c r="AI408" i="2"/>
  <c r="AI406" i="2"/>
  <c r="AI404" i="2"/>
  <c r="AI402" i="2"/>
  <c r="AI400" i="2"/>
  <c r="AI398" i="2"/>
  <c r="AI349" i="2"/>
  <c r="AI335" i="2"/>
  <c r="AI329" i="2"/>
  <c r="AI226" i="2"/>
  <c r="AI363" i="2"/>
  <c r="AI321" i="2"/>
  <c r="AI255" i="2"/>
  <c r="AI251" i="2"/>
  <c r="AI90" i="2"/>
  <c r="AI58" i="2"/>
  <c r="AI40" i="2"/>
  <c r="AI195" i="2"/>
  <c r="AI212" i="2"/>
  <c r="AI104" i="2"/>
  <c r="AI72" i="2"/>
  <c r="AI26" i="2"/>
  <c r="AI194" i="2"/>
  <c r="AI190" i="2"/>
  <c r="AI186" i="2"/>
  <c r="AI182" i="2"/>
  <c r="AI293" i="2"/>
  <c r="AI313" i="2"/>
  <c r="AI305" i="2"/>
  <c r="AI295" i="2"/>
  <c r="AI279" i="2"/>
  <c r="AI289" i="2"/>
  <c r="AI150" i="2"/>
  <c r="AI118" i="2"/>
  <c r="AI86" i="2"/>
  <c r="AI193" i="2"/>
  <c r="AI189" i="2"/>
  <c r="AI185" i="2"/>
  <c r="AI164" i="2"/>
  <c r="AI132" i="2"/>
  <c r="AL429" i="2"/>
  <c r="AM429" i="2" s="1"/>
  <c r="AL274" i="2"/>
  <c r="AM274" i="2" s="1"/>
  <c r="AL242" i="2"/>
  <c r="AM242" i="2" s="1"/>
  <c r="AL224" i="2"/>
  <c r="AM224" i="2" s="1"/>
  <c r="AL209" i="2"/>
  <c r="AM209" i="2" s="1"/>
  <c r="AL258" i="2"/>
  <c r="AM258" i="2" s="1"/>
  <c r="AI435" i="2"/>
  <c r="AK435" i="2" s="1"/>
  <c r="F435" i="2" s="1"/>
  <c r="AI455" i="2"/>
  <c r="AK455" i="2" s="1"/>
  <c r="F455" i="2" s="1"/>
  <c r="AI439" i="2"/>
  <c r="AK439" i="2" s="1"/>
  <c r="F439" i="2" s="1"/>
  <c r="AI263" i="2"/>
  <c r="AK263" i="2" s="1"/>
  <c r="F263" i="2" s="1"/>
  <c r="AI230" i="2"/>
  <c r="AK230" i="2" s="1"/>
  <c r="F230" i="2" s="1"/>
  <c r="AI259" i="2"/>
  <c r="AK259" i="2" s="1"/>
  <c r="F259" i="2" s="1"/>
  <c r="AI271" i="2"/>
  <c r="AK271" i="2" s="1"/>
  <c r="F271" i="2" s="1"/>
  <c r="AI239" i="2"/>
  <c r="AK239" i="2" s="1"/>
  <c r="F239" i="2" s="1"/>
  <c r="AI267" i="2"/>
  <c r="AK267" i="2" s="1"/>
  <c r="F267" i="2" s="1"/>
  <c r="AI203" i="2"/>
  <c r="AK203" i="2" s="1"/>
  <c r="F203" i="2" s="1"/>
  <c r="AL116" i="2"/>
  <c r="AM116" i="2" s="1"/>
  <c r="AL221" i="2"/>
  <c r="AM221" i="2" s="1"/>
  <c r="AL446" i="2"/>
  <c r="AM446" i="2" s="1"/>
  <c r="AI451" i="2"/>
  <c r="AK451" i="2" s="1"/>
  <c r="F451" i="2" s="1"/>
  <c r="AI426" i="2"/>
  <c r="AK426" i="2" s="1"/>
  <c r="F426" i="2" s="1"/>
  <c r="AI419" i="2"/>
  <c r="AK419" i="2" s="1"/>
  <c r="F419" i="2" s="1"/>
  <c r="AL323" i="2"/>
  <c r="AM323" i="2" s="1"/>
  <c r="AI277" i="2"/>
  <c r="AK277" i="2" s="1"/>
  <c r="F277" i="2" s="1"/>
  <c r="AI377" i="2"/>
  <c r="AK377" i="2" s="1"/>
  <c r="F377" i="2" s="1"/>
  <c r="AI287" i="2"/>
  <c r="AK287" i="2" s="1"/>
  <c r="F287" i="2" s="1"/>
  <c r="AI290" i="2"/>
  <c r="AK290" i="2" s="1"/>
  <c r="F290" i="2" s="1"/>
  <c r="AI235" i="2"/>
  <c r="AK235" i="2" s="1"/>
  <c r="F235" i="2" s="1"/>
  <c r="AI218" i="2"/>
  <c r="AK218" i="2" s="1"/>
  <c r="F218" i="2" s="1"/>
  <c r="AI311" i="2"/>
  <c r="AK311" i="2" s="1"/>
  <c r="F311" i="2" s="1"/>
  <c r="AI303" i="2"/>
  <c r="AK303" i="2" s="1"/>
  <c r="F303" i="2" s="1"/>
  <c r="AI208" i="2"/>
  <c r="AK208" i="2" s="1"/>
  <c r="F208" i="2" s="1"/>
  <c r="AI297" i="2"/>
  <c r="AK297" i="2" s="1"/>
  <c r="F297" i="2" s="1"/>
  <c r="AI281" i="2"/>
  <c r="AK281" i="2" s="1"/>
  <c r="F281" i="2" s="1"/>
  <c r="AI337" i="2"/>
  <c r="AK337" i="2" s="1"/>
  <c r="F337" i="2" s="1"/>
  <c r="AI211" i="2"/>
  <c r="AK211" i="2" s="1"/>
  <c r="F211" i="2" s="1"/>
  <c r="AI191" i="2"/>
  <c r="AK191" i="2" s="1"/>
  <c r="F191" i="2" s="1"/>
  <c r="AI187" i="2"/>
  <c r="AK187" i="2" s="1"/>
  <c r="F187" i="2" s="1"/>
  <c r="AI183" i="2"/>
  <c r="AK183" i="2" s="1"/>
  <c r="F183" i="2" s="1"/>
  <c r="AI192" i="2"/>
  <c r="AK192" i="2" s="1"/>
  <c r="F192" i="2" s="1"/>
  <c r="AI188" i="2"/>
  <c r="AK188" i="2" s="1"/>
  <c r="F188" i="2" s="1"/>
  <c r="AI184" i="2"/>
  <c r="AK184" i="2" s="1"/>
  <c r="F184" i="2" s="1"/>
  <c r="AL98" i="2"/>
  <c r="AM98" i="2" s="1"/>
  <c r="AL420" i="2"/>
  <c r="AM420" i="2" s="1"/>
  <c r="AI415" i="2"/>
  <c r="AK415" i="2" s="1"/>
  <c r="F415" i="2" s="1"/>
  <c r="AI413" i="2"/>
  <c r="AK413" i="2" s="1"/>
  <c r="F413" i="2" s="1"/>
  <c r="AI411" i="2"/>
  <c r="AK411" i="2" s="1"/>
  <c r="F411" i="2" s="1"/>
  <c r="AI409" i="2"/>
  <c r="AK409" i="2" s="1"/>
  <c r="F409" i="2" s="1"/>
  <c r="AI407" i="2"/>
  <c r="AK407" i="2" s="1"/>
  <c r="F407" i="2" s="1"/>
  <c r="AI405" i="2"/>
  <c r="AK405" i="2" s="1"/>
  <c r="F405" i="2" s="1"/>
  <c r="AI403" i="2"/>
  <c r="AK403" i="2" s="1"/>
  <c r="F403" i="2" s="1"/>
  <c r="AI401" i="2"/>
  <c r="AK401" i="2" s="1"/>
  <c r="F401" i="2" s="1"/>
  <c r="AI399" i="2"/>
  <c r="AK399" i="2" s="1"/>
  <c r="F399" i="2" s="1"/>
  <c r="AI368" i="2"/>
  <c r="AK368" i="2" s="1"/>
  <c r="F368" i="2" s="1"/>
  <c r="AI393" i="2"/>
  <c r="AK393" i="2" s="1"/>
  <c r="F393" i="2" s="1"/>
  <c r="AI355" i="2"/>
  <c r="AK355" i="2" s="1"/>
  <c r="F355" i="2" s="1"/>
  <c r="AI347" i="2"/>
  <c r="AK347" i="2" s="1"/>
  <c r="F347" i="2" s="1"/>
  <c r="AI309" i="2"/>
  <c r="AK309" i="2" s="1"/>
  <c r="F309" i="2" s="1"/>
  <c r="AI301" i="2"/>
  <c r="AK301" i="2" s="1"/>
  <c r="F301" i="2" s="1"/>
  <c r="AI291" i="2"/>
  <c r="AK291" i="2" s="1"/>
  <c r="F291" i="2" s="1"/>
  <c r="AI385" i="2"/>
  <c r="AK385" i="2" s="1"/>
  <c r="F385" i="2" s="1"/>
  <c r="AI333" i="2"/>
  <c r="AK333" i="2" s="1"/>
  <c r="F333" i="2" s="1"/>
  <c r="AI325" i="2"/>
  <c r="AK325" i="2" s="1"/>
  <c r="F325" i="2" s="1"/>
  <c r="AI317" i="2"/>
  <c r="AK317" i="2" s="1"/>
  <c r="F317" i="2" s="1"/>
  <c r="AI307" i="2"/>
  <c r="AK307" i="2" s="1"/>
  <c r="F307" i="2" s="1"/>
  <c r="AI285" i="2"/>
  <c r="AK285" i="2" s="1"/>
  <c r="F285" i="2" s="1"/>
  <c r="AL245" i="2"/>
  <c r="AM245" i="2" s="1"/>
  <c r="AI298" i="2"/>
  <c r="AK298" i="2" s="1"/>
  <c r="F298" i="2" s="1"/>
  <c r="AL30" i="2"/>
  <c r="AM30" i="2" s="1"/>
  <c r="AI21" i="2"/>
  <c r="AK21" i="2" s="1"/>
  <c r="F21" i="2" s="1"/>
  <c r="A24" i="2"/>
  <c r="A23" i="2"/>
  <c r="A25" i="2"/>
  <c r="A21" i="2"/>
  <c r="A22" i="2"/>
  <c r="A26" i="2"/>
  <c r="A28" i="2"/>
  <c r="A36" i="2"/>
  <c r="A44" i="2"/>
  <c r="A52" i="2"/>
  <c r="A60" i="2"/>
  <c r="A68" i="2"/>
  <c r="A76" i="2"/>
  <c r="A84" i="2"/>
  <c r="A92" i="2"/>
  <c r="A100" i="2"/>
  <c r="A108" i="2"/>
  <c r="A116" i="2"/>
  <c r="A124" i="2"/>
  <c r="A132" i="2"/>
  <c r="A140" i="2"/>
  <c r="A148" i="2"/>
  <c r="A156" i="2"/>
  <c r="A164" i="2"/>
  <c r="A172" i="2"/>
  <c r="A180" i="2"/>
  <c r="A188" i="2"/>
  <c r="A196" i="2"/>
  <c r="A204" i="2"/>
  <c r="A212" i="2"/>
  <c r="A220" i="2"/>
  <c r="A228" i="2"/>
  <c r="A236" i="2"/>
  <c r="A244" i="2"/>
  <c r="A252" i="2"/>
  <c r="A260" i="2"/>
  <c r="A268" i="2"/>
  <c r="A276" i="2"/>
  <c r="A284" i="2"/>
  <c r="A292" i="2"/>
  <c r="A300" i="2"/>
  <c r="A308" i="2"/>
  <c r="A316" i="2"/>
  <c r="A324" i="2"/>
  <c r="A332" i="2"/>
  <c r="A340" i="2"/>
  <c r="A348" i="2"/>
  <c r="A356" i="2"/>
  <c r="A364" i="2"/>
  <c r="A372" i="2"/>
  <c r="A380" i="2"/>
  <c r="A388" i="2"/>
  <c r="A396" i="2"/>
  <c r="A404" i="2"/>
  <c r="A412" i="2"/>
  <c r="A416" i="2"/>
  <c r="A424" i="2"/>
  <c r="A432" i="2"/>
  <c r="A440" i="2"/>
  <c r="A448" i="2"/>
  <c r="A456" i="2"/>
  <c r="A29" i="2"/>
  <c r="A37" i="2"/>
  <c r="A45" i="2"/>
  <c r="A57" i="2"/>
  <c r="A65" i="2"/>
  <c r="A73" i="2"/>
  <c r="A81" i="2"/>
  <c r="A89" i="2"/>
  <c r="A97" i="2"/>
  <c r="A105" i="2"/>
  <c r="A113" i="2"/>
  <c r="A121" i="2"/>
  <c r="A129" i="2"/>
  <c r="A137" i="2"/>
  <c r="A145" i="2"/>
  <c r="A153" i="2"/>
  <c r="A161" i="2"/>
  <c r="A165" i="2"/>
  <c r="A169" i="2"/>
  <c r="A177" i="2"/>
  <c r="A181" i="2"/>
  <c r="A185" i="2"/>
  <c r="A189" i="2"/>
  <c r="A193" i="2"/>
  <c r="A197" i="2"/>
  <c r="A201" i="2"/>
  <c r="A205" i="2"/>
  <c r="A209" i="2"/>
  <c r="A213" i="2"/>
  <c r="A217" i="2"/>
  <c r="A221" i="2"/>
  <c r="A225" i="2"/>
  <c r="A229" i="2"/>
  <c r="A233" i="2"/>
  <c r="A237" i="2"/>
  <c r="A241" i="2"/>
  <c r="A245" i="2"/>
  <c r="A249" i="2"/>
  <c r="A253" i="2"/>
  <c r="A257" i="2"/>
  <c r="A261" i="2"/>
  <c r="A265" i="2"/>
  <c r="A269" i="2"/>
  <c r="A273" i="2"/>
  <c r="A277" i="2"/>
  <c r="A281" i="2"/>
  <c r="A285" i="2"/>
  <c r="A289" i="2"/>
  <c r="A293" i="2"/>
  <c r="A297" i="2"/>
  <c r="A301" i="2"/>
  <c r="A305" i="2"/>
  <c r="A309" i="2"/>
  <c r="A313" i="2"/>
  <c r="A317" i="2"/>
  <c r="A321" i="2"/>
  <c r="A325" i="2"/>
  <c r="A329" i="2"/>
  <c r="A333" i="2"/>
  <c r="A337" i="2"/>
  <c r="A341" i="2"/>
  <c r="A345" i="2"/>
  <c r="A349" i="2"/>
  <c r="A353" i="2"/>
  <c r="A357" i="2"/>
  <c r="A361" i="2"/>
  <c r="A365" i="2"/>
  <c r="A369" i="2"/>
  <c r="A373" i="2"/>
  <c r="A377" i="2"/>
  <c r="A381" i="2"/>
  <c r="A385" i="2"/>
  <c r="A389" i="2"/>
  <c r="A393" i="2"/>
  <c r="A397" i="2"/>
  <c r="A401" i="2"/>
  <c r="A405" i="2"/>
  <c r="A409" i="2"/>
  <c r="A413" i="2"/>
  <c r="A417" i="2"/>
  <c r="A421" i="2"/>
  <c r="A425" i="2"/>
  <c r="A429" i="2"/>
  <c r="A433" i="2"/>
  <c r="A437" i="2"/>
  <c r="A441" i="2"/>
  <c r="A445" i="2"/>
  <c r="A449" i="2"/>
  <c r="A453" i="2"/>
  <c r="A457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138" i="2"/>
  <c r="A142" i="2"/>
  <c r="A146" i="2"/>
  <c r="A150" i="2"/>
  <c r="A154" i="2"/>
  <c r="A158" i="2"/>
  <c r="A162" i="2"/>
  <c r="A166" i="2"/>
  <c r="A170" i="2"/>
  <c r="A174" i="2"/>
  <c r="A178" i="2"/>
  <c r="A182" i="2"/>
  <c r="A186" i="2"/>
  <c r="A190" i="2"/>
  <c r="A194" i="2"/>
  <c r="A198" i="2"/>
  <c r="A202" i="2"/>
  <c r="A206" i="2"/>
  <c r="A210" i="2"/>
  <c r="A214" i="2"/>
  <c r="A218" i="2"/>
  <c r="A222" i="2"/>
  <c r="A226" i="2"/>
  <c r="A230" i="2"/>
  <c r="A234" i="2"/>
  <c r="A238" i="2"/>
  <c r="A242" i="2"/>
  <c r="A246" i="2"/>
  <c r="A250" i="2"/>
  <c r="A254" i="2"/>
  <c r="A258" i="2"/>
  <c r="A262" i="2"/>
  <c r="A266" i="2"/>
  <c r="A270" i="2"/>
  <c r="A274" i="2"/>
  <c r="A278" i="2"/>
  <c r="A282" i="2"/>
  <c r="A286" i="2"/>
  <c r="A290" i="2"/>
  <c r="A294" i="2"/>
  <c r="A298" i="2"/>
  <c r="A302" i="2"/>
  <c r="A306" i="2"/>
  <c r="A310" i="2"/>
  <c r="A314" i="2"/>
  <c r="A318" i="2"/>
  <c r="A322" i="2"/>
  <c r="A326" i="2"/>
  <c r="A330" i="2"/>
  <c r="A334" i="2"/>
  <c r="A338" i="2"/>
  <c r="A342" i="2"/>
  <c r="A346" i="2"/>
  <c r="A350" i="2"/>
  <c r="A354" i="2"/>
  <c r="A358" i="2"/>
  <c r="A362" i="2"/>
  <c r="A366" i="2"/>
  <c r="A370" i="2"/>
  <c r="A374" i="2"/>
  <c r="A378" i="2"/>
  <c r="A382" i="2"/>
  <c r="A386" i="2"/>
  <c r="A390" i="2"/>
  <c r="A394" i="2"/>
  <c r="A398" i="2"/>
  <c r="A402" i="2"/>
  <c r="A406" i="2"/>
  <c r="A410" i="2"/>
  <c r="A414" i="2"/>
  <c r="A418" i="2"/>
  <c r="A422" i="2"/>
  <c r="A426" i="2"/>
  <c r="A430" i="2"/>
  <c r="A434" i="2"/>
  <c r="A438" i="2"/>
  <c r="A442" i="2"/>
  <c r="A446" i="2"/>
  <c r="A450" i="2"/>
  <c r="A454" i="2"/>
  <c r="A458" i="2"/>
  <c r="A32" i="2"/>
  <c r="A40" i="2"/>
  <c r="A48" i="2"/>
  <c r="A56" i="2"/>
  <c r="A64" i="2"/>
  <c r="A72" i="2"/>
  <c r="A80" i="2"/>
  <c r="A88" i="2"/>
  <c r="A96" i="2"/>
  <c r="A104" i="2"/>
  <c r="A112" i="2"/>
  <c r="A120" i="2"/>
  <c r="A128" i="2"/>
  <c r="A136" i="2"/>
  <c r="A144" i="2"/>
  <c r="A152" i="2"/>
  <c r="A160" i="2"/>
  <c r="A168" i="2"/>
  <c r="A176" i="2"/>
  <c r="A184" i="2"/>
  <c r="A192" i="2"/>
  <c r="A200" i="2"/>
  <c r="A208" i="2"/>
  <c r="A216" i="2"/>
  <c r="A224" i="2"/>
  <c r="A232" i="2"/>
  <c r="A240" i="2"/>
  <c r="A248" i="2"/>
  <c r="A256" i="2"/>
  <c r="A264" i="2"/>
  <c r="A272" i="2"/>
  <c r="A280" i="2"/>
  <c r="A288" i="2"/>
  <c r="A296" i="2"/>
  <c r="A304" i="2"/>
  <c r="A312" i="2"/>
  <c r="A320" i="2"/>
  <c r="A328" i="2"/>
  <c r="A336" i="2"/>
  <c r="A344" i="2"/>
  <c r="A352" i="2"/>
  <c r="A360" i="2"/>
  <c r="A368" i="2"/>
  <c r="A376" i="2"/>
  <c r="A384" i="2"/>
  <c r="A392" i="2"/>
  <c r="A400" i="2"/>
  <c r="A408" i="2"/>
  <c r="A420" i="2"/>
  <c r="A428" i="2"/>
  <c r="A436" i="2"/>
  <c r="A444" i="2"/>
  <c r="A452" i="2"/>
  <c r="A33" i="2"/>
  <c r="A41" i="2"/>
  <c r="A49" i="2"/>
  <c r="A53" i="2"/>
  <c r="A61" i="2"/>
  <c r="A69" i="2"/>
  <c r="A77" i="2"/>
  <c r="A85" i="2"/>
  <c r="A93" i="2"/>
  <c r="A101" i="2"/>
  <c r="A109" i="2"/>
  <c r="A117" i="2"/>
  <c r="A125" i="2"/>
  <c r="A133" i="2"/>
  <c r="A141" i="2"/>
  <c r="A149" i="2"/>
  <c r="A157" i="2"/>
  <c r="A173" i="2"/>
  <c r="A27" i="2"/>
  <c r="A31" i="2"/>
  <c r="A35" i="2"/>
  <c r="A39" i="2"/>
  <c r="A43" i="2"/>
  <c r="A47" i="2"/>
  <c r="A51" i="2"/>
  <c r="A55" i="2"/>
  <c r="A59" i="2"/>
  <c r="A63" i="2"/>
  <c r="A67" i="2"/>
  <c r="A71" i="2"/>
  <c r="A75" i="2"/>
  <c r="A79" i="2"/>
  <c r="A83" i="2"/>
  <c r="A87" i="2"/>
  <c r="A91" i="2"/>
  <c r="A95" i="2"/>
  <c r="A99" i="2"/>
  <c r="A103" i="2"/>
  <c r="A107" i="2"/>
  <c r="A111" i="2"/>
  <c r="A115" i="2"/>
  <c r="A119" i="2"/>
  <c r="A123" i="2"/>
  <c r="A127" i="2"/>
  <c r="A131" i="2"/>
  <c r="A135" i="2"/>
  <c r="A139" i="2"/>
  <c r="A143" i="2"/>
  <c r="A147" i="2"/>
  <c r="A151" i="2"/>
  <c r="A155" i="2"/>
  <c r="A159" i="2"/>
  <c r="A163" i="2"/>
  <c r="A167" i="2"/>
  <c r="A171" i="2"/>
  <c r="A175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39" i="2"/>
  <c r="A243" i="2"/>
  <c r="A247" i="2"/>
  <c r="A251" i="2"/>
  <c r="A255" i="2"/>
  <c r="A259" i="2"/>
  <c r="A263" i="2"/>
  <c r="A267" i="2"/>
  <c r="A271" i="2"/>
  <c r="A275" i="2"/>
  <c r="A279" i="2"/>
  <c r="A283" i="2"/>
  <c r="A287" i="2"/>
  <c r="A291" i="2"/>
  <c r="A295" i="2"/>
  <c r="A299" i="2"/>
  <c r="A303" i="2"/>
  <c r="A307" i="2"/>
  <c r="A311" i="2"/>
  <c r="A315" i="2"/>
  <c r="A319" i="2"/>
  <c r="A323" i="2"/>
  <c r="A327" i="2"/>
  <c r="A331" i="2"/>
  <c r="A335" i="2"/>
  <c r="A339" i="2"/>
  <c r="A343" i="2"/>
  <c r="A347" i="2"/>
  <c r="A351" i="2"/>
  <c r="A355" i="2"/>
  <c r="A359" i="2"/>
  <c r="A363" i="2"/>
  <c r="A367" i="2"/>
  <c r="A371" i="2"/>
  <c r="A375" i="2"/>
  <c r="A379" i="2"/>
  <c r="A383" i="2"/>
  <c r="A387" i="2"/>
  <c r="A391" i="2"/>
  <c r="A395" i="2"/>
  <c r="A399" i="2"/>
  <c r="A403" i="2"/>
  <c r="A407" i="2"/>
  <c r="A411" i="2"/>
  <c r="A415" i="2"/>
  <c r="A419" i="2"/>
  <c r="A423" i="2"/>
  <c r="A427" i="2"/>
  <c r="A431" i="2"/>
  <c r="A435" i="2"/>
  <c r="A439" i="2"/>
  <c r="A443" i="2"/>
  <c r="A447" i="2"/>
  <c r="A451" i="2"/>
  <c r="A455" i="2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F482" i="1" s="1"/>
  <c r="C481" i="1"/>
  <c r="G481" i="1" s="1"/>
  <c r="C480" i="1"/>
  <c r="D480" i="1" s="1"/>
  <c r="C479" i="1"/>
  <c r="C478" i="1"/>
  <c r="D478" i="1" s="1"/>
  <c r="C477" i="1"/>
  <c r="F476" i="1"/>
  <c r="C476" i="1"/>
  <c r="D476" i="1" s="1"/>
  <c r="C475" i="1"/>
  <c r="C474" i="1"/>
  <c r="D474" i="1" s="1"/>
  <c r="C473" i="1"/>
  <c r="C472" i="1"/>
  <c r="D472" i="1" s="1"/>
  <c r="C471" i="1"/>
  <c r="C470" i="1"/>
  <c r="D470" i="1" s="1"/>
  <c r="C469" i="1"/>
  <c r="C468" i="1"/>
  <c r="D468" i="1" s="1"/>
  <c r="C467" i="1"/>
  <c r="C466" i="1"/>
  <c r="D466" i="1" s="1"/>
  <c r="C465" i="1"/>
  <c r="C464" i="1"/>
  <c r="D464" i="1" s="1"/>
  <c r="C463" i="1"/>
  <c r="C462" i="1"/>
  <c r="D462" i="1" s="1"/>
  <c r="C461" i="1"/>
  <c r="G460" i="1"/>
  <c r="C460" i="1"/>
  <c r="D460" i="1" s="1"/>
  <c r="C459" i="1"/>
  <c r="C458" i="1"/>
  <c r="C457" i="1"/>
  <c r="D457" i="1" s="1"/>
  <c r="C456" i="1"/>
  <c r="C455" i="1"/>
  <c r="D455" i="1" s="1"/>
  <c r="C454" i="1"/>
  <c r="C453" i="1"/>
  <c r="D453" i="1" s="1"/>
  <c r="C452" i="1"/>
  <c r="C451" i="1"/>
  <c r="D451" i="1" s="1"/>
  <c r="C450" i="1"/>
  <c r="C449" i="1"/>
  <c r="D449" i="1" s="1"/>
  <c r="C448" i="1"/>
  <c r="C447" i="1"/>
  <c r="D447" i="1" s="1"/>
  <c r="C446" i="1"/>
  <c r="C445" i="1"/>
  <c r="D445" i="1" s="1"/>
  <c r="C444" i="1"/>
  <c r="C443" i="1"/>
  <c r="D443" i="1" s="1"/>
  <c r="C442" i="1"/>
  <c r="C441" i="1"/>
  <c r="D441" i="1" s="1"/>
  <c r="C440" i="1"/>
  <c r="C439" i="1"/>
  <c r="D439" i="1" s="1"/>
  <c r="C438" i="1"/>
  <c r="F438" i="1" s="1"/>
  <c r="C437" i="1"/>
  <c r="C436" i="1"/>
  <c r="C435" i="1"/>
  <c r="C434" i="1"/>
  <c r="F434" i="1" s="1"/>
  <c r="C433" i="1"/>
  <c r="C432" i="1"/>
  <c r="F432" i="1" s="1"/>
  <c r="C431" i="1"/>
  <c r="C430" i="1"/>
  <c r="F430" i="1" s="1"/>
  <c r="C429" i="1"/>
  <c r="C428" i="1"/>
  <c r="C427" i="1"/>
  <c r="E427" i="1" s="1"/>
  <c r="C426" i="1"/>
  <c r="F426" i="1" s="1"/>
  <c r="C425" i="1"/>
  <c r="E425" i="1" s="1"/>
  <c r="C424" i="1"/>
  <c r="F424" i="1" s="1"/>
  <c r="C423" i="1"/>
  <c r="E423" i="1" s="1"/>
  <c r="C422" i="1"/>
  <c r="F422" i="1" s="1"/>
  <c r="C421" i="1"/>
  <c r="C420" i="1"/>
  <c r="C419" i="1"/>
  <c r="E419" i="1" s="1"/>
  <c r="C418" i="1"/>
  <c r="C417" i="1"/>
  <c r="E417" i="1" s="1"/>
  <c r="C416" i="1"/>
  <c r="C415" i="1"/>
  <c r="E415" i="1" s="1"/>
  <c r="C414" i="1"/>
  <c r="F414" i="1" s="1"/>
  <c r="C413" i="1"/>
  <c r="C412" i="1"/>
  <c r="C411" i="1"/>
  <c r="E411" i="1" s="1"/>
  <c r="C410" i="1"/>
  <c r="F410" i="1" s="1"/>
  <c r="C409" i="1"/>
  <c r="E409" i="1" s="1"/>
  <c r="C408" i="1"/>
  <c r="F408" i="1" s="1"/>
  <c r="C407" i="1"/>
  <c r="E407" i="1" s="1"/>
  <c r="C406" i="1"/>
  <c r="F406" i="1" s="1"/>
  <c r="C405" i="1"/>
  <c r="C404" i="1"/>
  <c r="C403" i="1"/>
  <c r="E403" i="1" s="1"/>
  <c r="C402" i="1"/>
  <c r="C401" i="1"/>
  <c r="E401" i="1" s="1"/>
  <c r="C400" i="1"/>
  <c r="G400" i="1" s="1"/>
  <c r="C399" i="1"/>
  <c r="C398" i="1"/>
  <c r="D398" i="1" s="1"/>
  <c r="C397" i="1"/>
  <c r="D397" i="1" s="1"/>
  <c r="C396" i="1"/>
  <c r="C395" i="1"/>
  <c r="E395" i="1" s="1"/>
  <c r="C394" i="1"/>
  <c r="C393" i="1"/>
  <c r="C392" i="1"/>
  <c r="C391" i="1"/>
  <c r="C390" i="1"/>
  <c r="C389" i="1"/>
  <c r="E389" i="1" s="1"/>
  <c r="C388" i="1"/>
  <c r="C387" i="1"/>
  <c r="E387" i="1" s="1"/>
  <c r="C386" i="1"/>
  <c r="C385" i="1"/>
  <c r="C384" i="1"/>
  <c r="C383" i="1"/>
  <c r="C382" i="1"/>
  <c r="C381" i="1"/>
  <c r="E381" i="1" s="1"/>
  <c r="C380" i="1"/>
  <c r="C379" i="1"/>
  <c r="E379" i="1" s="1"/>
  <c r="C378" i="1"/>
  <c r="C377" i="1"/>
  <c r="C376" i="1"/>
  <c r="C375" i="1"/>
  <c r="C374" i="1"/>
  <c r="C373" i="1"/>
  <c r="E373" i="1" s="1"/>
  <c r="C372" i="1"/>
  <c r="C371" i="1"/>
  <c r="E371" i="1" s="1"/>
  <c r="C370" i="1"/>
  <c r="C369" i="1"/>
  <c r="C368" i="1"/>
  <c r="C367" i="1"/>
  <c r="C366" i="1"/>
  <c r="C365" i="1"/>
  <c r="E365" i="1" s="1"/>
  <c r="C364" i="1"/>
  <c r="C363" i="1"/>
  <c r="E363" i="1" s="1"/>
  <c r="C362" i="1"/>
  <c r="C361" i="1"/>
  <c r="C360" i="1"/>
  <c r="C359" i="1"/>
  <c r="C358" i="1"/>
  <c r="C357" i="1"/>
  <c r="E357" i="1" s="1"/>
  <c r="C356" i="1"/>
  <c r="F356" i="1" s="1"/>
  <c r="C355" i="1"/>
  <c r="F355" i="1" s="1"/>
  <c r="C354" i="1"/>
  <c r="F354" i="1" s="1"/>
  <c r="C353" i="1"/>
  <c r="F353" i="1" s="1"/>
  <c r="C352" i="1"/>
  <c r="F352" i="1" s="1"/>
  <c r="C351" i="1"/>
  <c r="C350" i="1"/>
  <c r="F350" i="1" s="1"/>
  <c r="C349" i="1"/>
  <c r="D349" i="1" s="1"/>
  <c r="C348" i="1"/>
  <c r="F348" i="1" s="1"/>
  <c r="C347" i="1"/>
  <c r="C346" i="1"/>
  <c r="F346" i="1" s="1"/>
  <c r="C345" i="1"/>
  <c r="D345" i="1" s="1"/>
  <c r="C344" i="1"/>
  <c r="F344" i="1" s="1"/>
  <c r="C343" i="1"/>
  <c r="C342" i="1"/>
  <c r="D342" i="1" s="1"/>
  <c r="C341" i="1"/>
  <c r="C340" i="1"/>
  <c r="G340" i="1" s="1"/>
  <c r="C339" i="1"/>
  <c r="C338" i="1"/>
  <c r="G338" i="1" s="1"/>
  <c r="C337" i="1"/>
  <c r="C336" i="1"/>
  <c r="G336" i="1" s="1"/>
  <c r="C335" i="1"/>
  <c r="C334" i="1"/>
  <c r="G334" i="1" s="1"/>
  <c r="C333" i="1"/>
  <c r="C332" i="1"/>
  <c r="G332" i="1" s="1"/>
  <c r="C331" i="1"/>
  <c r="C330" i="1"/>
  <c r="G330" i="1" s="1"/>
  <c r="C329" i="1"/>
  <c r="C328" i="1"/>
  <c r="G328" i="1" s="1"/>
  <c r="C327" i="1"/>
  <c r="C326" i="1"/>
  <c r="G326" i="1" s="1"/>
  <c r="C325" i="1"/>
  <c r="C324" i="1"/>
  <c r="C323" i="1"/>
  <c r="C322" i="1"/>
  <c r="C321" i="1"/>
  <c r="G321" i="1" s="1"/>
  <c r="C320" i="1"/>
  <c r="C319" i="1"/>
  <c r="G319" i="1" s="1"/>
  <c r="C318" i="1"/>
  <c r="C317" i="1"/>
  <c r="G317" i="1" s="1"/>
  <c r="C316" i="1"/>
  <c r="C315" i="1"/>
  <c r="C314" i="1"/>
  <c r="E313" i="1"/>
  <c r="C313" i="1"/>
  <c r="G313" i="1" s="1"/>
  <c r="C312" i="1"/>
  <c r="C311" i="1"/>
  <c r="G311" i="1" s="1"/>
  <c r="C310" i="1"/>
  <c r="C309" i="1"/>
  <c r="G309" i="1" s="1"/>
  <c r="C308" i="1"/>
  <c r="C307" i="1"/>
  <c r="C306" i="1"/>
  <c r="C305" i="1"/>
  <c r="E305" i="1" s="1"/>
  <c r="E304" i="1"/>
  <c r="C304" i="1"/>
  <c r="C303" i="1"/>
  <c r="C302" i="1"/>
  <c r="E302" i="1" s="1"/>
  <c r="C301" i="1"/>
  <c r="E301" i="1" s="1"/>
  <c r="C300" i="1"/>
  <c r="E300" i="1" s="1"/>
  <c r="C299" i="1"/>
  <c r="C298" i="1"/>
  <c r="E298" i="1" s="1"/>
  <c r="C297" i="1"/>
  <c r="E297" i="1" s="1"/>
  <c r="C296" i="1"/>
  <c r="E296" i="1" s="1"/>
  <c r="C295" i="1"/>
  <c r="C294" i="1"/>
  <c r="E294" i="1" s="1"/>
  <c r="C293" i="1"/>
  <c r="E293" i="1" s="1"/>
  <c r="C292" i="1"/>
  <c r="E292" i="1" s="1"/>
  <c r="C291" i="1"/>
  <c r="C290" i="1"/>
  <c r="E290" i="1" s="1"/>
  <c r="C289" i="1"/>
  <c r="E289" i="1" s="1"/>
  <c r="C288" i="1"/>
  <c r="E288" i="1" s="1"/>
  <c r="C287" i="1"/>
  <c r="C286" i="1"/>
  <c r="E286" i="1" s="1"/>
  <c r="C285" i="1"/>
  <c r="E285" i="1" s="1"/>
  <c r="C284" i="1"/>
  <c r="C283" i="1"/>
  <c r="C282" i="1"/>
  <c r="E282" i="1" s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G261" i="1" s="1"/>
  <c r="C260" i="1"/>
  <c r="C259" i="1"/>
  <c r="G259" i="1" s="1"/>
  <c r="C258" i="1"/>
  <c r="D258" i="1" s="1"/>
  <c r="C257" i="1"/>
  <c r="C256" i="1"/>
  <c r="D256" i="1" s="1"/>
  <c r="C255" i="1"/>
  <c r="G255" i="1" s="1"/>
  <c r="C254" i="1"/>
  <c r="C253" i="1"/>
  <c r="G253" i="1" s="1"/>
  <c r="C252" i="1"/>
  <c r="G252" i="1" s="1"/>
  <c r="C251" i="1"/>
  <c r="G251" i="1" s="1"/>
  <c r="C250" i="1"/>
  <c r="C249" i="1"/>
  <c r="G249" i="1" s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G190" i="1" s="1"/>
  <c r="C189" i="1"/>
  <c r="G189" i="1" s="1"/>
  <c r="C188" i="1"/>
  <c r="G188" i="1" s="1"/>
  <c r="C187" i="1"/>
  <c r="F187" i="1" s="1"/>
  <c r="C186" i="1"/>
  <c r="G186" i="1" s="1"/>
  <c r="C185" i="1"/>
  <c r="C184" i="1"/>
  <c r="C183" i="1"/>
  <c r="C182" i="1"/>
  <c r="C181" i="1"/>
  <c r="C180" i="1"/>
  <c r="C179" i="1"/>
  <c r="D179" i="1" s="1"/>
  <c r="C178" i="1"/>
  <c r="G178" i="1" s="1"/>
  <c r="C177" i="1"/>
  <c r="D177" i="1" s="1"/>
  <c r="C176" i="1"/>
  <c r="C175" i="1"/>
  <c r="E175" i="1" s="1"/>
  <c r="C174" i="1"/>
  <c r="G174" i="1" s="1"/>
  <c r="C173" i="1"/>
  <c r="E173" i="1" s="1"/>
  <c r="C172" i="1"/>
  <c r="G172" i="1" s="1"/>
  <c r="C171" i="1"/>
  <c r="E171" i="1" s="1"/>
  <c r="C170" i="1"/>
  <c r="C169" i="1"/>
  <c r="C168" i="1"/>
  <c r="G168" i="1" s="1"/>
  <c r="C167" i="1"/>
  <c r="F167" i="1" s="1"/>
  <c r="C166" i="1"/>
  <c r="C165" i="1"/>
  <c r="C164" i="1"/>
  <c r="G164" i="1" s="1"/>
  <c r="C163" i="1"/>
  <c r="D163" i="1" s="1"/>
  <c r="C162" i="1"/>
  <c r="C161" i="1"/>
  <c r="C160" i="1"/>
  <c r="G160" i="1" s="1"/>
  <c r="C159" i="1"/>
  <c r="C158" i="1"/>
  <c r="C157" i="1"/>
  <c r="D157" i="1" s="1"/>
  <c r="C156" i="1"/>
  <c r="G156" i="1" s="1"/>
  <c r="C155" i="1"/>
  <c r="D155" i="1" s="1"/>
  <c r="C154" i="1"/>
  <c r="C153" i="1"/>
  <c r="C152" i="1"/>
  <c r="G152" i="1" s="1"/>
  <c r="C151" i="1"/>
  <c r="C150" i="1"/>
  <c r="C149" i="1"/>
  <c r="D149" i="1" s="1"/>
  <c r="C148" i="1"/>
  <c r="G148" i="1" s="1"/>
  <c r="C147" i="1"/>
  <c r="D147" i="1" s="1"/>
  <c r="C146" i="1"/>
  <c r="C145" i="1"/>
  <c r="C144" i="1"/>
  <c r="G144" i="1" s="1"/>
  <c r="C143" i="1"/>
  <c r="C142" i="1"/>
  <c r="C141" i="1"/>
  <c r="D141" i="1" s="1"/>
  <c r="C140" i="1"/>
  <c r="G140" i="1" s="1"/>
  <c r="C139" i="1"/>
  <c r="G139" i="1" s="1"/>
  <c r="C138" i="1"/>
  <c r="G138" i="1" s="1"/>
  <c r="C137" i="1"/>
  <c r="G137" i="1" s="1"/>
  <c r="C136" i="1"/>
  <c r="G136" i="1" s="1"/>
  <c r="C135" i="1"/>
  <c r="G135" i="1" s="1"/>
  <c r="C134" i="1"/>
  <c r="G134" i="1" s="1"/>
  <c r="C133" i="1"/>
  <c r="G133" i="1" s="1"/>
  <c r="C132" i="1"/>
  <c r="G132" i="1" s="1"/>
  <c r="C131" i="1"/>
  <c r="G131" i="1" s="1"/>
  <c r="C130" i="1"/>
  <c r="G130" i="1" s="1"/>
  <c r="C129" i="1"/>
  <c r="G129" i="1" s="1"/>
  <c r="C128" i="1"/>
  <c r="G128" i="1" s="1"/>
  <c r="C127" i="1"/>
  <c r="G127" i="1" s="1"/>
  <c r="C126" i="1"/>
  <c r="G126" i="1" s="1"/>
  <c r="C125" i="1"/>
  <c r="G125" i="1" s="1"/>
  <c r="C124" i="1"/>
  <c r="G124" i="1" s="1"/>
  <c r="C123" i="1"/>
  <c r="G123" i="1" s="1"/>
  <c r="C122" i="1"/>
  <c r="G122" i="1" s="1"/>
  <c r="C121" i="1"/>
  <c r="G121" i="1" s="1"/>
  <c r="C120" i="1"/>
  <c r="G120" i="1" s="1"/>
  <c r="C119" i="1"/>
  <c r="G119" i="1" s="1"/>
  <c r="C118" i="1"/>
  <c r="G118" i="1" s="1"/>
  <c r="C117" i="1"/>
  <c r="G117" i="1" s="1"/>
  <c r="C116" i="1"/>
  <c r="G116" i="1" s="1"/>
  <c r="C115" i="1"/>
  <c r="G115" i="1" s="1"/>
  <c r="C114" i="1"/>
  <c r="G114" i="1" s="1"/>
  <c r="C113" i="1"/>
  <c r="G113" i="1" s="1"/>
  <c r="C112" i="1"/>
  <c r="G112" i="1" s="1"/>
  <c r="C111" i="1"/>
  <c r="C110" i="1"/>
  <c r="D110" i="1" s="1"/>
  <c r="C109" i="1"/>
  <c r="D109" i="1" s="1"/>
  <c r="C108" i="1"/>
  <c r="C107" i="1"/>
  <c r="C106" i="1"/>
  <c r="D106" i="1" s="1"/>
  <c r="C105" i="1"/>
  <c r="D105" i="1" s="1"/>
  <c r="C104" i="1"/>
  <c r="C103" i="1"/>
  <c r="C102" i="1"/>
  <c r="D102" i="1" s="1"/>
  <c r="C101" i="1"/>
  <c r="D101" i="1" s="1"/>
  <c r="C100" i="1"/>
  <c r="D100" i="1" s="1"/>
  <c r="C99" i="1"/>
  <c r="C98" i="1"/>
  <c r="D98" i="1" s="1"/>
  <c r="C97" i="1"/>
  <c r="D97" i="1" s="1"/>
  <c r="C96" i="1"/>
  <c r="C95" i="1"/>
  <c r="C94" i="1"/>
  <c r="D94" i="1" s="1"/>
  <c r="C93" i="1"/>
  <c r="D93" i="1" s="1"/>
  <c r="C92" i="1"/>
  <c r="D92" i="1" s="1"/>
  <c r="C91" i="1"/>
  <c r="C90" i="1"/>
  <c r="D90" i="1" s="1"/>
  <c r="C89" i="1"/>
  <c r="D89" i="1" s="1"/>
  <c r="C88" i="1"/>
  <c r="D88" i="1" s="1"/>
  <c r="C87" i="1"/>
  <c r="C86" i="1"/>
  <c r="D86" i="1" s="1"/>
  <c r="C85" i="1"/>
  <c r="D85" i="1" s="1"/>
  <c r="C84" i="1"/>
  <c r="D84" i="1" s="1"/>
  <c r="C83" i="1"/>
  <c r="C82" i="1"/>
  <c r="D82" i="1" s="1"/>
  <c r="C81" i="1"/>
  <c r="D81" i="1" s="1"/>
  <c r="C80" i="1"/>
  <c r="C79" i="1"/>
  <c r="C78" i="1"/>
  <c r="D78" i="1" s="1"/>
  <c r="C77" i="1"/>
  <c r="D77" i="1" s="1"/>
  <c r="C76" i="1"/>
  <c r="C75" i="1"/>
  <c r="C74" i="1"/>
  <c r="D74" i="1" s="1"/>
  <c r="C73" i="1"/>
  <c r="C72" i="1"/>
  <c r="D72" i="1" s="1"/>
  <c r="C71" i="1"/>
  <c r="C70" i="1"/>
  <c r="D70" i="1" s="1"/>
  <c r="C69" i="1"/>
  <c r="C68" i="1"/>
  <c r="D68" i="1" s="1"/>
  <c r="C67" i="1"/>
  <c r="C66" i="1"/>
  <c r="G66" i="1" s="1"/>
  <c r="C65" i="1"/>
  <c r="G65" i="1" s="1"/>
  <c r="D64" i="1"/>
  <c r="C64" i="1"/>
  <c r="G64" i="1" s="1"/>
  <c r="C63" i="1"/>
  <c r="G63" i="1" s="1"/>
  <c r="C62" i="1"/>
  <c r="G62" i="1" s="1"/>
  <c r="C61" i="1"/>
  <c r="G61" i="1" s="1"/>
  <c r="C60" i="1"/>
  <c r="G60" i="1" s="1"/>
  <c r="C59" i="1"/>
  <c r="G59" i="1" s="1"/>
  <c r="C58" i="1"/>
  <c r="G58" i="1" s="1"/>
  <c r="C57" i="1"/>
  <c r="G57" i="1" s="1"/>
  <c r="C56" i="1"/>
  <c r="G56" i="1" s="1"/>
  <c r="C55" i="1"/>
  <c r="G55" i="1" s="1"/>
  <c r="C54" i="1"/>
  <c r="G54" i="1" s="1"/>
  <c r="C53" i="1"/>
  <c r="G53" i="1" s="1"/>
  <c r="C52" i="1"/>
  <c r="G52" i="1" s="1"/>
  <c r="C51" i="1"/>
  <c r="G51" i="1" s="1"/>
  <c r="C50" i="1"/>
  <c r="G50" i="1" s="1"/>
  <c r="C49" i="1"/>
  <c r="G49" i="1" s="1"/>
  <c r="C48" i="1"/>
  <c r="G48" i="1" s="1"/>
  <c r="C47" i="1"/>
  <c r="G47" i="1" s="1"/>
  <c r="C46" i="1"/>
  <c r="G46" i="1" s="1"/>
  <c r="C45" i="1"/>
  <c r="G45" i="1" s="1"/>
  <c r="C44" i="1"/>
  <c r="G44" i="1" s="1"/>
  <c r="C43" i="1"/>
  <c r="G43" i="1" s="1"/>
  <c r="C42" i="1"/>
  <c r="G42" i="1" s="1"/>
  <c r="C41" i="1"/>
  <c r="G41" i="1" s="1"/>
  <c r="C40" i="1"/>
  <c r="G40" i="1" s="1"/>
  <c r="C39" i="1"/>
  <c r="G39" i="1" s="1"/>
  <c r="C38" i="1"/>
  <c r="G38" i="1" s="1"/>
  <c r="C37" i="1"/>
  <c r="G37" i="1" s="1"/>
  <c r="C36" i="1"/>
  <c r="G36" i="1" s="1"/>
  <c r="C35" i="1"/>
  <c r="G35" i="1" s="1"/>
  <c r="C34" i="1"/>
  <c r="G34" i="1" s="1"/>
  <c r="C33" i="1"/>
  <c r="G33" i="1" s="1"/>
  <c r="C32" i="1"/>
  <c r="G32" i="1" s="1"/>
  <c r="C31" i="1"/>
  <c r="G31" i="1" s="1"/>
  <c r="C30" i="1"/>
  <c r="G30" i="1" s="1"/>
  <c r="C29" i="1"/>
  <c r="G29" i="1" s="1"/>
  <c r="C28" i="1"/>
  <c r="G28" i="1" s="1"/>
  <c r="C27" i="1"/>
  <c r="G27" i="1" s="1"/>
  <c r="C26" i="1"/>
  <c r="G26" i="1" s="1"/>
  <c r="C25" i="1"/>
  <c r="G25" i="1" s="1"/>
  <c r="C24" i="1"/>
  <c r="G24" i="1" s="1"/>
  <c r="C23" i="1"/>
  <c r="G23" i="1" s="1"/>
  <c r="C22" i="1"/>
  <c r="G22" i="1" s="1"/>
  <c r="C21" i="1"/>
  <c r="G21" i="1" s="1"/>
  <c r="C20" i="1"/>
  <c r="G20" i="1" s="1"/>
  <c r="C19" i="1"/>
  <c r="G19" i="1" s="1"/>
  <c r="C18" i="1"/>
  <c r="C17" i="1"/>
  <c r="C16" i="1"/>
  <c r="C15" i="1"/>
  <c r="C14" i="1"/>
  <c r="C13" i="1"/>
  <c r="C12" i="1"/>
  <c r="AL469" i="2" l="1"/>
  <c r="AM469" i="2" s="1"/>
  <c r="AL353" i="2"/>
  <c r="AM353" i="2" s="1"/>
  <c r="AL444" i="2"/>
  <c r="AM444" i="2" s="1"/>
  <c r="AL279" i="2"/>
  <c r="AM279" i="2" s="1"/>
  <c r="AK279" i="2"/>
  <c r="F279" i="2" s="1"/>
  <c r="AK212" i="2"/>
  <c r="F212" i="2" s="1"/>
  <c r="AK349" i="2"/>
  <c r="F349" i="2" s="1"/>
  <c r="AK247" i="2"/>
  <c r="F247" i="2" s="1"/>
  <c r="AK153" i="2"/>
  <c r="F153" i="2" s="1"/>
  <c r="AL300" i="2"/>
  <c r="AM300" i="2" s="1"/>
  <c r="AK300" i="2"/>
  <c r="F300" i="2" s="1"/>
  <c r="AK241" i="2"/>
  <c r="F241" i="2" s="1"/>
  <c r="AL126" i="2"/>
  <c r="AM126" i="2" s="1"/>
  <c r="AK126" i="2"/>
  <c r="F126" i="2" s="1"/>
  <c r="AK296" i="2"/>
  <c r="F296" i="2" s="1"/>
  <c r="AK443" i="2"/>
  <c r="F443" i="2" s="1"/>
  <c r="AL167" i="2"/>
  <c r="AM167" i="2" s="1"/>
  <c r="AK167" i="2"/>
  <c r="F167" i="2" s="1"/>
  <c r="AL70" i="2"/>
  <c r="AM70" i="2" s="1"/>
  <c r="AK70" i="2"/>
  <c r="F70" i="2" s="1"/>
  <c r="AL236" i="2"/>
  <c r="AM236" i="2" s="1"/>
  <c r="AK236" i="2"/>
  <c r="F236" i="2" s="1"/>
  <c r="AK387" i="2"/>
  <c r="F387" i="2" s="1"/>
  <c r="AL60" i="2"/>
  <c r="AM60" i="2" s="1"/>
  <c r="AK60" i="2"/>
  <c r="F60" i="2" s="1"/>
  <c r="AK84" i="2"/>
  <c r="F84" i="2" s="1"/>
  <c r="AL36" i="2"/>
  <c r="AM36" i="2" s="1"/>
  <c r="AK36" i="2"/>
  <c r="F36" i="2" s="1"/>
  <c r="AL350" i="2"/>
  <c r="AM350" i="2" s="1"/>
  <c r="AK350" i="2"/>
  <c r="F350" i="2" s="1"/>
  <c r="AL374" i="2"/>
  <c r="AM374" i="2" s="1"/>
  <c r="AK374" i="2"/>
  <c r="F374" i="2" s="1"/>
  <c r="AK47" i="2"/>
  <c r="F47" i="2" s="1"/>
  <c r="AL388" i="2"/>
  <c r="AM388" i="2" s="1"/>
  <c r="AK388" i="2"/>
  <c r="F388" i="2" s="1"/>
  <c r="AK322" i="2"/>
  <c r="F322" i="2" s="1"/>
  <c r="AK29" i="2"/>
  <c r="F29" i="2" s="1"/>
  <c r="AL330" i="2"/>
  <c r="AM330" i="2" s="1"/>
  <c r="AK330" i="2"/>
  <c r="F330" i="2" s="1"/>
  <c r="AL352" i="2"/>
  <c r="AM352" i="2" s="1"/>
  <c r="AK352" i="2"/>
  <c r="F352" i="2" s="1"/>
  <c r="AL133" i="2"/>
  <c r="AM133" i="2" s="1"/>
  <c r="AK133" i="2"/>
  <c r="F133" i="2" s="1"/>
  <c r="AL171" i="2"/>
  <c r="AM171" i="2" s="1"/>
  <c r="AK171" i="2"/>
  <c r="F171" i="2" s="1"/>
  <c r="AL147" i="2"/>
  <c r="AM147" i="2" s="1"/>
  <c r="AK147" i="2"/>
  <c r="F147" i="2" s="1"/>
  <c r="AL65" i="2"/>
  <c r="AM65" i="2" s="1"/>
  <c r="AK65" i="2"/>
  <c r="F65" i="2" s="1"/>
  <c r="AL272" i="2"/>
  <c r="AM272" i="2" s="1"/>
  <c r="AK272" i="2"/>
  <c r="F272" i="2" s="1"/>
  <c r="AL161" i="2"/>
  <c r="AM161" i="2" s="1"/>
  <c r="AK161" i="2"/>
  <c r="F161" i="2" s="1"/>
  <c r="AL32" i="2"/>
  <c r="AM32" i="2" s="1"/>
  <c r="AK32" i="2"/>
  <c r="F32" i="2" s="1"/>
  <c r="AL185" i="2"/>
  <c r="AM185" i="2" s="1"/>
  <c r="AK185" i="2"/>
  <c r="F185" i="2" s="1"/>
  <c r="AL118" i="2"/>
  <c r="AM118" i="2" s="1"/>
  <c r="AK118" i="2"/>
  <c r="F118" i="2" s="1"/>
  <c r="AL295" i="2"/>
  <c r="AM295" i="2" s="1"/>
  <c r="AK295" i="2"/>
  <c r="F295" i="2" s="1"/>
  <c r="AL182" i="2"/>
  <c r="AM182" i="2" s="1"/>
  <c r="AK182" i="2"/>
  <c r="F182" i="2" s="1"/>
  <c r="AL26" i="2"/>
  <c r="AM26" i="2" s="1"/>
  <c r="AK26" i="2"/>
  <c r="F26" i="2" s="1"/>
  <c r="AL195" i="2"/>
  <c r="AM195" i="2" s="1"/>
  <c r="AK195" i="2"/>
  <c r="F195" i="2" s="1"/>
  <c r="AK251" i="2"/>
  <c r="F251" i="2" s="1"/>
  <c r="AK226" i="2"/>
  <c r="F226" i="2" s="1"/>
  <c r="AL398" i="2"/>
  <c r="AM398" i="2" s="1"/>
  <c r="AK398" i="2"/>
  <c r="F398" i="2" s="1"/>
  <c r="AL406" i="2"/>
  <c r="AM406" i="2" s="1"/>
  <c r="AK406" i="2"/>
  <c r="F406" i="2" s="1"/>
  <c r="AL414" i="2"/>
  <c r="AM414" i="2" s="1"/>
  <c r="AK414" i="2"/>
  <c r="F414" i="2" s="1"/>
  <c r="AK243" i="2"/>
  <c r="F243" i="2" s="1"/>
  <c r="AL288" i="2"/>
  <c r="AM288" i="2" s="1"/>
  <c r="AK288" i="2"/>
  <c r="F288" i="2" s="1"/>
  <c r="AL202" i="2"/>
  <c r="AM202" i="2" s="1"/>
  <c r="AK202" i="2"/>
  <c r="F202" i="2" s="1"/>
  <c r="AL151" i="2"/>
  <c r="AM151" i="2" s="1"/>
  <c r="AK151" i="2"/>
  <c r="F151" i="2" s="1"/>
  <c r="AL365" i="2"/>
  <c r="AM365" i="2" s="1"/>
  <c r="AK365" i="2"/>
  <c r="F365" i="2" s="1"/>
  <c r="AL169" i="2"/>
  <c r="AM169" i="2" s="1"/>
  <c r="AK169" i="2"/>
  <c r="F169" i="2" s="1"/>
  <c r="AL358" i="2"/>
  <c r="AM358" i="2" s="1"/>
  <c r="AK358" i="2"/>
  <c r="F358" i="2" s="1"/>
  <c r="AL312" i="2"/>
  <c r="AM312" i="2" s="1"/>
  <c r="AK312" i="2"/>
  <c r="F312" i="2" s="1"/>
  <c r="AL124" i="2"/>
  <c r="AM124" i="2" s="1"/>
  <c r="AK124" i="2"/>
  <c r="F124" i="2" s="1"/>
  <c r="AL142" i="2"/>
  <c r="AM142" i="2" s="1"/>
  <c r="AK142" i="2"/>
  <c r="F142" i="2" s="1"/>
  <c r="AL397" i="2"/>
  <c r="AM397" i="2" s="1"/>
  <c r="AK397" i="2"/>
  <c r="F397" i="2" s="1"/>
  <c r="AL176" i="2"/>
  <c r="AM176" i="2" s="1"/>
  <c r="AK176" i="2"/>
  <c r="F176" i="2" s="1"/>
  <c r="AL367" i="2"/>
  <c r="AM367" i="2" s="1"/>
  <c r="AK367" i="2"/>
  <c r="F367" i="2" s="1"/>
  <c r="AL351" i="2"/>
  <c r="AM351" i="2" s="1"/>
  <c r="AK351" i="2"/>
  <c r="F351" i="2" s="1"/>
  <c r="AK447" i="2"/>
  <c r="F447" i="2" s="1"/>
  <c r="AK141" i="2"/>
  <c r="F141" i="2" s="1"/>
  <c r="AK215" i="2"/>
  <c r="F215" i="2" s="1"/>
  <c r="AK85" i="2"/>
  <c r="F85" i="2" s="1"/>
  <c r="AK233" i="2"/>
  <c r="F233" i="2" s="1"/>
  <c r="AL360" i="2"/>
  <c r="AM360" i="2" s="1"/>
  <c r="AK360" i="2"/>
  <c r="F360" i="2" s="1"/>
  <c r="AL100" i="2"/>
  <c r="AM100" i="2" s="1"/>
  <c r="AK100" i="2"/>
  <c r="F100" i="2" s="1"/>
  <c r="AK197" i="2"/>
  <c r="F197" i="2" s="1"/>
  <c r="AK48" i="2"/>
  <c r="F48" i="2" s="1"/>
  <c r="AL114" i="2"/>
  <c r="AM114" i="2" s="1"/>
  <c r="AK114" i="2"/>
  <c r="F114" i="2" s="1"/>
  <c r="AL42" i="2"/>
  <c r="AM42" i="2" s="1"/>
  <c r="AK42" i="2"/>
  <c r="F42" i="2" s="1"/>
  <c r="AL369" i="2"/>
  <c r="AM369" i="2" s="1"/>
  <c r="AK369" i="2"/>
  <c r="F369" i="2" s="1"/>
  <c r="AL24" i="2"/>
  <c r="AM24" i="2" s="1"/>
  <c r="AK24" i="2"/>
  <c r="F24" i="2" s="1"/>
  <c r="AL170" i="2"/>
  <c r="AM170" i="2" s="1"/>
  <c r="AK170" i="2"/>
  <c r="F170" i="2" s="1"/>
  <c r="AL327" i="2"/>
  <c r="AM327" i="2" s="1"/>
  <c r="AK327" i="2"/>
  <c r="F327" i="2" s="1"/>
  <c r="AL92" i="2"/>
  <c r="AM92" i="2" s="1"/>
  <c r="AK92" i="2"/>
  <c r="F92" i="2" s="1"/>
  <c r="E174" i="2"/>
  <c r="AK174" i="2"/>
  <c r="F174" i="2" s="1"/>
  <c r="AK342" i="2"/>
  <c r="F342" i="2" s="1"/>
  <c r="AL78" i="2"/>
  <c r="AM78" i="2" s="1"/>
  <c r="AK78" i="2"/>
  <c r="F78" i="2" s="1"/>
  <c r="AL64" i="2"/>
  <c r="AM64" i="2" s="1"/>
  <c r="AK64" i="2"/>
  <c r="F64" i="2" s="1"/>
  <c r="AL102" i="2"/>
  <c r="AM102" i="2" s="1"/>
  <c r="AK102" i="2"/>
  <c r="F102" i="2" s="1"/>
  <c r="AL214" i="2"/>
  <c r="AM214" i="2" s="1"/>
  <c r="AK214" i="2"/>
  <c r="F214" i="2" s="1"/>
  <c r="AL340" i="2"/>
  <c r="AM340" i="2" s="1"/>
  <c r="AK340" i="2"/>
  <c r="F340" i="2" s="1"/>
  <c r="AL432" i="2"/>
  <c r="AM432" i="2" s="1"/>
  <c r="AK432" i="2"/>
  <c r="F432" i="2" s="1"/>
  <c r="AL448" i="2"/>
  <c r="AM448" i="2" s="1"/>
  <c r="AK448" i="2"/>
  <c r="F448" i="2" s="1"/>
  <c r="AK207" i="2"/>
  <c r="F207" i="2" s="1"/>
  <c r="AK456" i="2"/>
  <c r="F456" i="2" s="1"/>
  <c r="AL79" i="2"/>
  <c r="AM79" i="2" s="1"/>
  <c r="AK79" i="2"/>
  <c r="F79" i="2" s="1"/>
  <c r="AL304" i="2"/>
  <c r="AM304" i="2" s="1"/>
  <c r="AK304" i="2"/>
  <c r="F304" i="2" s="1"/>
  <c r="AL113" i="2"/>
  <c r="AM113" i="2" s="1"/>
  <c r="AK113" i="2"/>
  <c r="F113" i="2" s="1"/>
  <c r="AK262" i="2"/>
  <c r="F262" i="2" s="1"/>
  <c r="AK273" i="2"/>
  <c r="F273" i="2" s="1"/>
  <c r="AL362" i="2"/>
  <c r="AM362" i="2" s="1"/>
  <c r="AK362" i="2"/>
  <c r="F362" i="2" s="1"/>
  <c r="AK99" i="2"/>
  <c r="F99" i="2" s="1"/>
  <c r="AL28" i="2"/>
  <c r="AM28" i="2" s="1"/>
  <c r="AK28" i="2"/>
  <c r="F28" i="2" s="1"/>
  <c r="AL77" i="2"/>
  <c r="AM77" i="2" s="1"/>
  <c r="AK77" i="2"/>
  <c r="F77" i="2" s="1"/>
  <c r="AK328" i="2"/>
  <c r="F328" i="2" s="1"/>
  <c r="E206" i="2"/>
  <c r="AK206" i="2"/>
  <c r="F206" i="2" s="1"/>
  <c r="AL372" i="2"/>
  <c r="AM372" i="2" s="1"/>
  <c r="AK372" i="2"/>
  <c r="F372" i="2" s="1"/>
  <c r="AL59" i="2"/>
  <c r="AM59" i="2" s="1"/>
  <c r="AK59" i="2"/>
  <c r="F59" i="2" s="1"/>
  <c r="AL452" i="2"/>
  <c r="AM452" i="2" s="1"/>
  <c r="AK452" i="2"/>
  <c r="F452" i="2" s="1"/>
  <c r="AL338" i="2"/>
  <c r="AM338" i="2" s="1"/>
  <c r="AK338" i="2"/>
  <c r="F338" i="2" s="1"/>
  <c r="AK216" i="2"/>
  <c r="F216" i="2" s="1"/>
  <c r="AK63" i="2"/>
  <c r="F63" i="2" s="1"/>
  <c r="AL284" i="2"/>
  <c r="AM284" i="2" s="1"/>
  <c r="AK284" i="2"/>
  <c r="F284" i="2" s="1"/>
  <c r="AL152" i="2"/>
  <c r="AM152" i="2" s="1"/>
  <c r="AK152" i="2"/>
  <c r="F152" i="2" s="1"/>
  <c r="AL227" i="2"/>
  <c r="AM227" i="2" s="1"/>
  <c r="AK227" i="2"/>
  <c r="F227" i="2" s="1"/>
  <c r="AL445" i="2"/>
  <c r="AM445" i="2" s="1"/>
  <c r="AK445" i="2"/>
  <c r="F445" i="2" s="1"/>
  <c r="AL127" i="2"/>
  <c r="AM127" i="2" s="1"/>
  <c r="AK127" i="2"/>
  <c r="F127" i="2" s="1"/>
  <c r="AL33" i="2"/>
  <c r="AM33" i="2" s="1"/>
  <c r="AK33" i="2"/>
  <c r="F33" i="2" s="1"/>
  <c r="AK237" i="2"/>
  <c r="F237" i="2" s="1"/>
  <c r="AL175" i="2"/>
  <c r="AM175" i="2" s="1"/>
  <c r="AK175" i="2"/>
  <c r="F175" i="2" s="1"/>
  <c r="AL23" i="2"/>
  <c r="AM23" i="2" s="1"/>
  <c r="AK23" i="2"/>
  <c r="F23" i="2" s="1"/>
  <c r="AL306" i="2"/>
  <c r="AM306" i="2" s="1"/>
  <c r="AK306" i="2"/>
  <c r="F306" i="2" s="1"/>
  <c r="AL376" i="2"/>
  <c r="AM376" i="2" s="1"/>
  <c r="AK376" i="2"/>
  <c r="F376" i="2" s="1"/>
  <c r="E256" i="2"/>
  <c r="AK256" i="2"/>
  <c r="F256" i="2" s="1"/>
  <c r="AL49" i="2"/>
  <c r="AM49" i="2" s="1"/>
  <c r="AK49" i="2"/>
  <c r="F49" i="2" s="1"/>
  <c r="AK436" i="2"/>
  <c r="F436" i="2" s="1"/>
  <c r="AL41" i="2"/>
  <c r="AM41" i="2" s="1"/>
  <c r="AK41" i="2"/>
  <c r="F41" i="2" s="1"/>
  <c r="AL392" i="2"/>
  <c r="AM392" i="2" s="1"/>
  <c r="AK392" i="2"/>
  <c r="F392" i="2" s="1"/>
  <c r="AL463" i="2"/>
  <c r="AM463" i="2" s="1"/>
  <c r="AK463" i="2"/>
  <c r="F463" i="2" s="1"/>
  <c r="AL82" i="2"/>
  <c r="AM82" i="2" s="1"/>
  <c r="AK82" i="2"/>
  <c r="F82" i="2" s="1"/>
  <c r="E469" i="2"/>
  <c r="AL86" i="2"/>
  <c r="AM86" i="2" s="1"/>
  <c r="AK86" i="2"/>
  <c r="F86" i="2" s="1"/>
  <c r="AL194" i="2"/>
  <c r="AM194" i="2" s="1"/>
  <c r="AK194" i="2"/>
  <c r="F194" i="2" s="1"/>
  <c r="AL363" i="2"/>
  <c r="AM363" i="2" s="1"/>
  <c r="AK363" i="2"/>
  <c r="F363" i="2" s="1"/>
  <c r="AL412" i="2"/>
  <c r="AM412" i="2" s="1"/>
  <c r="AK412" i="2"/>
  <c r="F412" i="2" s="1"/>
  <c r="AL422" i="2"/>
  <c r="AM422" i="2" s="1"/>
  <c r="AK422" i="2"/>
  <c r="F422" i="2" s="1"/>
  <c r="AL108" i="2"/>
  <c r="AM108" i="2" s="1"/>
  <c r="AK108" i="2"/>
  <c r="F108" i="2" s="1"/>
  <c r="AL144" i="2"/>
  <c r="AM144" i="2" s="1"/>
  <c r="AK144" i="2"/>
  <c r="F144" i="2" s="1"/>
  <c r="AK431" i="2"/>
  <c r="F431" i="2" s="1"/>
  <c r="AK442" i="2"/>
  <c r="F442" i="2" s="1"/>
  <c r="AL68" i="2"/>
  <c r="AM68" i="2" s="1"/>
  <c r="AK68" i="2"/>
  <c r="F68" i="2" s="1"/>
  <c r="AL389" i="2"/>
  <c r="AM389" i="2" s="1"/>
  <c r="AK389" i="2"/>
  <c r="F389" i="2" s="1"/>
  <c r="AK156" i="2"/>
  <c r="F156" i="2" s="1"/>
  <c r="AL280" i="2"/>
  <c r="AM280" i="2" s="1"/>
  <c r="AK280" i="2"/>
  <c r="F280" i="2" s="1"/>
  <c r="AK310" i="2"/>
  <c r="F310" i="2" s="1"/>
  <c r="AL395" i="2"/>
  <c r="AM395" i="2" s="1"/>
  <c r="AK395" i="2"/>
  <c r="F395" i="2" s="1"/>
  <c r="AL278" i="2"/>
  <c r="AM278" i="2" s="1"/>
  <c r="AK278" i="2"/>
  <c r="F278" i="2" s="1"/>
  <c r="AK163" i="2"/>
  <c r="F163" i="2" s="1"/>
  <c r="AL246" i="2"/>
  <c r="AM246" i="2" s="1"/>
  <c r="AK246" i="2"/>
  <c r="F246" i="2" s="1"/>
  <c r="AL74" i="2"/>
  <c r="AM74" i="2" s="1"/>
  <c r="AK74" i="2"/>
  <c r="F74" i="2" s="1"/>
  <c r="AK196" i="2"/>
  <c r="F196" i="2" s="1"/>
  <c r="AK434" i="2"/>
  <c r="F434" i="2" s="1"/>
  <c r="AK61" i="2"/>
  <c r="F61" i="2" s="1"/>
  <c r="AK266" i="2"/>
  <c r="F266" i="2" s="1"/>
  <c r="AL421" i="2"/>
  <c r="AM421" i="2" s="1"/>
  <c r="AK421" i="2"/>
  <c r="F421" i="2" s="1"/>
  <c r="AK69" i="2"/>
  <c r="F69" i="2" s="1"/>
  <c r="AL462" i="2"/>
  <c r="AM462" i="2" s="1"/>
  <c r="AK462" i="2"/>
  <c r="F462" i="2" s="1"/>
  <c r="AL334" i="2"/>
  <c r="AM334" i="2" s="1"/>
  <c r="AK334" i="2"/>
  <c r="F334" i="2" s="1"/>
  <c r="AL189" i="2"/>
  <c r="AM189" i="2" s="1"/>
  <c r="AK189" i="2"/>
  <c r="F189" i="2" s="1"/>
  <c r="AK150" i="2"/>
  <c r="F150" i="2" s="1"/>
  <c r="AL305" i="2"/>
  <c r="AM305" i="2" s="1"/>
  <c r="AK305" i="2"/>
  <c r="F305" i="2" s="1"/>
  <c r="AL186" i="2"/>
  <c r="AM186" i="2" s="1"/>
  <c r="AK186" i="2"/>
  <c r="F186" i="2" s="1"/>
  <c r="AL72" i="2"/>
  <c r="AM72" i="2" s="1"/>
  <c r="AK72" i="2"/>
  <c r="F72" i="2" s="1"/>
  <c r="AL40" i="2"/>
  <c r="AM40" i="2" s="1"/>
  <c r="AK40" i="2"/>
  <c r="F40" i="2" s="1"/>
  <c r="AL255" i="2"/>
  <c r="AM255" i="2" s="1"/>
  <c r="AK255" i="2"/>
  <c r="F255" i="2" s="1"/>
  <c r="AL329" i="2"/>
  <c r="AM329" i="2" s="1"/>
  <c r="AK329" i="2"/>
  <c r="F329" i="2" s="1"/>
  <c r="AK400" i="2"/>
  <c r="F400" i="2" s="1"/>
  <c r="AK408" i="2"/>
  <c r="F408" i="2" s="1"/>
  <c r="AL416" i="2"/>
  <c r="AM416" i="2" s="1"/>
  <c r="AK416" i="2"/>
  <c r="F416" i="2" s="1"/>
  <c r="AL275" i="2"/>
  <c r="AM275" i="2" s="1"/>
  <c r="AK275" i="2"/>
  <c r="F275" i="2" s="1"/>
  <c r="AK339" i="2"/>
  <c r="F339" i="2" s="1"/>
  <c r="AL228" i="2"/>
  <c r="AM228" i="2" s="1"/>
  <c r="AK228" i="2"/>
  <c r="F228" i="2" s="1"/>
  <c r="AL200" i="2"/>
  <c r="AM200" i="2" s="1"/>
  <c r="AK200" i="2"/>
  <c r="F200" i="2" s="1"/>
  <c r="AK231" i="2"/>
  <c r="F231" i="2" s="1"/>
  <c r="AL308" i="2"/>
  <c r="AM308" i="2" s="1"/>
  <c r="AK308" i="2"/>
  <c r="F308" i="2" s="1"/>
  <c r="AK137" i="2"/>
  <c r="F137" i="2" s="1"/>
  <c r="AK441" i="2"/>
  <c r="F441" i="2" s="1"/>
  <c r="AL344" i="2"/>
  <c r="AM344" i="2" s="1"/>
  <c r="AK344" i="2"/>
  <c r="F344" i="2" s="1"/>
  <c r="AK172" i="2"/>
  <c r="F172" i="2" s="1"/>
  <c r="AK158" i="2"/>
  <c r="F158" i="2" s="1"/>
  <c r="AL391" i="2"/>
  <c r="AM391" i="2" s="1"/>
  <c r="AK391" i="2"/>
  <c r="F391" i="2" s="1"/>
  <c r="AL50" i="2"/>
  <c r="AM50" i="2" s="1"/>
  <c r="AK50" i="2"/>
  <c r="F50" i="2" s="1"/>
  <c r="AL283" i="2"/>
  <c r="AM283" i="2" s="1"/>
  <c r="AK283" i="2"/>
  <c r="F283" i="2" s="1"/>
  <c r="AL359" i="2"/>
  <c r="AM359" i="2" s="1"/>
  <c r="AK359" i="2"/>
  <c r="F359" i="2" s="1"/>
  <c r="AL418" i="2"/>
  <c r="AM418" i="2" s="1"/>
  <c r="AK418" i="2"/>
  <c r="F418" i="2" s="1"/>
  <c r="AK430" i="2"/>
  <c r="F430" i="2" s="1"/>
  <c r="AK354" i="2"/>
  <c r="F354" i="2" s="1"/>
  <c r="AK103" i="2"/>
  <c r="F103" i="2" s="1"/>
  <c r="AK249" i="2"/>
  <c r="F249" i="2" s="1"/>
  <c r="AL394" i="2"/>
  <c r="AM394" i="2" s="1"/>
  <c r="AK394" i="2"/>
  <c r="F394" i="2" s="1"/>
  <c r="AL148" i="2"/>
  <c r="AM148" i="2" s="1"/>
  <c r="AK148" i="2"/>
  <c r="F148" i="2" s="1"/>
  <c r="AK205" i="2"/>
  <c r="F205" i="2" s="1"/>
  <c r="AL217" i="2"/>
  <c r="AM217" i="2" s="1"/>
  <c r="AK217" i="2"/>
  <c r="F217" i="2" s="1"/>
  <c r="AL88" i="2"/>
  <c r="AM88" i="2" s="1"/>
  <c r="AK88" i="2"/>
  <c r="F88" i="2" s="1"/>
  <c r="AL112" i="2"/>
  <c r="AM112" i="2" s="1"/>
  <c r="AK112" i="2"/>
  <c r="F112" i="2" s="1"/>
  <c r="AK122" i="2"/>
  <c r="F122" i="2" s="1"/>
  <c r="AL319" i="2"/>
  <c r="AM319" i="2" s="1"/>
  <c r="AK319" i="2"/>
  <c r="F319" i="2" s="1"/>
  <c r="AL180" i="2"/>
  <c r="AM180" i="2" s="1"/>
  <c r="AK180" i="2"/>
  <c r="F180" i="2" s="1"/>
  <c r="AL379" i="2"/>
  <c r="AM379" i="2" s="1"/>
  <c r="AK379" i="2"/>
  <c r="F379" i="2" s="1"/>
  <c r="AK341" i="2"/>
  <c r="F341" i="2" s="1"/>
  <c r="AK94" i="2"/>
  <c r="F94" i="2" s="1"/>
  <c r="AL54" i="2"/>
  <c r="AM54" i="2" s="1"/>
  <c r="AK54" i="2"/>
  <c r="F54" i="2" s="1"/>
  <c r="AK364" i="2"/>
  <c r="F364" i="2" s="1"/>
  <c r="AK80" i="2"/>
  <c r="F80" i="2" s="1"/>
  <c r="AK134" i="2"/>
  <c r="F134" i="2" s="1"/>
  <c r="AK450" i="2"/>
  <c r="F450" i="2" s="1"/>
  <c r="AK223" i="2"/>
  <c r="F223" i="2" s="1"/>
  <c r="AL55" i="2"/>
  <c r="AM55" i="2" s="1"/>
  <c r="AK55" i="2"/>
  <c r="F55" i="2" s="1"/>
  <c r="AL326" i="2"/>
  <c r="AM326" i="2" s="1"/>
  <c r="AK326" i="2"/>
  <c r="F326" i="2" s="1"/>
  <c r="AL396" i="2"/>
  <c r="AM396" i="2" s="1"/>
  <c r="AK396" i="2"/>
  <c r="F396" i="2" s="1"/>
  <c r="AK139" i="2"/>
  <c r="F139" i="2" s="1"/>
  <c r="AK93" i="2"/>
  <c r="F93" i="2" s="1"/>
  <c r="AL117" i="2"/>
  <c r="AM117" i="2" s="1"/>
  <c r="AK117" i="2"/>
  <c r="F117" i="2" s="1"/>
  <c r="AK336" i="2"/>
  <c r="F336" i="2" s="1"/>
  <c r="AL145" i="2"/>
  <c r="AM145" i="2" s="1"/>
  <c r="AK145" i="2"/>
  <c r="F145" i="2" s="1"/>
  <c r="E83" i="2"/>
  <c r="AK83" i="2"/>
  <c r="F83" i="2" s="1"/>
  <c r="AK257" i="2"/>
  <c r="F257" i="2" s="1"/>
  <c r="AL91" i="2"/>
  <c r="AM91" i="2" s="1"/>
  <c r="AK91" i="2"/>
  <c r="F91" i="2" s="1"/>
  <c r="AL384" i="2"/>
  <c r="AM384" i="2" s="1"/>
  <c r="AK384" i="2"/>
  <c r="F384" i="2" s="1"/>
  <c r="AK433" i="2"/>
  <c r="F433" i="2" s="1"/>
  <c r="AK149" i="2"/>
  <c r="F149" i="2" s="1"/>
  <c r="AK292" i="2"/>
  <c r="F292" i="2" s="1"/>
  <c r="AK238" i="2"/>
  <c r="F238" i="2" s="1"/>
  <c r="AL345" i="2"/>
  <c r="AM345" i="2" s="1"/>
  <c r="AK345" i="2"/>
  <c r="F345" i="2" s="1"/>
  <c r="AL115" i="2"/>
  <c r="AM115" i="2" s="1"/>
  <c r="AK115" i="2"/>
  <c r="F115" i="2" s="1"/>
  <c r="AL286" i="2"/>
  <c r="AM286" i="2" s="1"/>
  <c r="AK286" i="2"/>
  <c r="F286" i="2" s="1"/>
  <c r="AL348" i="2"/>
  <c r="AM348" i="2" s="1"/>
  <c r="AK348" i="2"/>
  <c r="F348" i="2" s="1"/>
  <c r="AK232" i="2"/>
  <c r="F232" i="2" s="1"/>
  <c r="AL95" i="2"/>
  <c r="AM95" i="2" s="1"/>
  <c r="AK95" i="2"/>
  <c r="F95" i="2" s="1"/>
  <c r="AL356" i="2"/>
  <c r="AM356" i="2" s="1"/>
  <c r="AK356" i="2"/>
  <c r="F356" i="2" s="1"/>
  <c r="AK234" i="2"/>
  <c r="F234" i="2" s="1"/>
  <c r="AL371" i="2"/>
  <c r="AM371" i="2" s="1"/>
  <c r="AK371" i="2"/>
  <c r="F371" i="2" s="1"/>
  <c r="AL229" i="2"/>
  <c r="AM229" i="2" s="1"/>
  <c r="AK229" i="2"/>
  <c r="F229" i="2" s="1"/>
  <c r="AL159" i="2"/>
  <c r="AM159" i="2" s="1"/>
  <c r="AK159" i="2"/>
  <c r="F159" i="2" s="1"/>
  <c r="AL97" i="2"/>
  <c r="AM97" i="2" s="1"/>
  <c r="AK97" i="2"/>
  <c r="F97" i="2" s="1"/>
  <c r="AK269" i="2"/>
  <c r="F269" i="2" s="1"/>
  <c r="AL366" i="2"/>
  <c r="AM366" i="2" s="1"/>
  <c r="AK366" i="2"/>
  <c r="F366" i="2" s="1"/>
  <c r="E125" i="2"/>
  <c r="AK125" i="2"/>
  <c r="F125" i="2" s="1"/>
  <c r="AK130" i="2"/>
  <c r="F130" i="2" s="1"/>
  <c r="AL66" i="2"/>
  <c r="AM66" i="2" s="1"/>
  <c r="AK66" i="2"/>
  <c r="F66" i="2" s="1"/>
  <c r="AK240" i="2"/>
  <c r="F240" i="2" s="1"/>
  <c r="AK454" i="2"/>
  <c r="F454" i="2" s="1"/>
  <c r="AK264" i="2"/>
  <c r="F264" i="2" s="1"/>
  <c r="AL81" i="2"/>
  <c r="AM81" i="2" s="1"/>
  <c r="AK81" i="2"/>
  <c r="F81" i="2" s="1"/>
  <c r="AL25" i="2"/>
  <c r="AM25" i="2" s="1"/>
  <c r="AK25" i="2"/>
  <c r="F25" i="2" s="1"/>
  <c r="AL43" i="2"/>
  <c r="AM43" i="2" s="1"/>
  <c r="AK43" i="2"/>
  <c r="F43" i="2" s="1"/>
  <c r="AK27" i="2"/>
  <c r="F27" i="2" s="1"/>
  <c r="AL164" i="2"/>
  <c r="AM164" i="2" s="1"/>
  <c r="AK164" i="2"/>
  <c r="F164" i="2" s="1"/>
  <c r="AK293" i="2"/>
  <c r="F293" i="2" s="1"/>
  <c r="AL90" i="2"/>
  <c r="AM90" i="2" s="1"/>
  <c r="AK90" i="2"/>
  <c r="F90" i="2" s="1"/>
  <c r="AL404" i="2"/>
  <c r="AM404" i="2" s="1"/>
  <c r="AK404" i="2"/>
  <c r="F404" i="2" s="1"/>
  <c r="AK201" i="2"/>
  <c r="F201" i="2" s="1"/>
  <c r="AL425" i="2"/>
  <c r="AM425" i="2" s="1"/>
  <c r="AK425" i="2"/>
  <c r="F425" i="2" s="1"/>
  <c r="AL270" i="2"/>
  <c r="AM270" i="2" s="1"/>
  <c r="AK270" i="2"/>
  <c r="F270" i="2" s="1"/>
  <c r="AL276" i="2"/>
  <c r="AM276" i="2" s="1"/>
  <c r="AK276" i="2"/>
  <c r="F276" i="2" s="1"/>
  <c r="AK381" i="2"/>
  <c r="F381" i="2" s="1"/>
  <c r="AL343" i="2"/>
  <c r="AM343" i="2" s="1"/>
  <c r="AK343" i="2"/>
  <c r="F343" i="2" s="1"/>
  <c r="E131" i="2"/>
  <c r="AK131" i="2"/>
  <c r="F131" i="2" s="1"/>
  <c r="AK252" i="2"/>
  <c r="F252" i="2" s="1"/>
  <c r="AL383" i="2"/>
  <c r="AM383" i="2" s="1"/>
  <c r="AK383" i="2"/>
  <c r="F383" i="2" s="1"/>
  <c r="AL154" i="2"/>
  <c r="AM154" i="2" s="1"/>
  <c r="AK154" i="2"/>
  <c r="F154" i="2" s="1"/>
  <c r="AL44" i="2"/>
  <c r="AM44" i="2" s="1"/>
  <c r="AK44" i="2"/>
  <c r="F44" i="2" s="1"/>
  <c r="AL423" i="2"/>
  <c r="AM423" i="2" s="1"/>
  <c r="AK423" i="2"/>
  <c r="F423" i="2" s="1"/>
  <c r="AK155" i="2"/>
  <c r="F155" i="2" s="1"/>
  <c r="AL119" i="2"/>
  <c r="AM119" i="2" s="1"/>
  <c r="AK119" i="2"/>
  <c r="F119" i="2" s="1"/>
  <c r="AK437" i="2"/>
  <c r="F437" i="2" s="1"/>
  <c r="AK109" i="2"/>
  <c r="F109" i="2" s="1"/>
  <c r="AK105" i="2"/>
  <c r="F105" i="2" s="1"/>
  <c r="AK213" i="2"/>
  <c r="F213" i="2" s="1"/>
  <c r="AK198" i="2"/>
  <c r="F198" i="2" s="1"/>
  <c r="AL136" i="2"/>
  <c r="AM136" i="2" s="1"/>
  <c r="AK136" i="2"/>
  <c r="F136" i="2" s="1"/>
  <c r="AK386" i="2"/>
  <c r="F386" i="2" s="1"/>
  <c r="AL143" i="2"/>
  <c r="AM143" i="2" s="1"/>
  <c r="AK143" i="2"/>
  <c r="F143" i="2" s="1"/>
  <c r="AK178" i="2"/>
  <c r="F178" i="2" s="1"/>
  <c r="AL157" i="2"/>
  <c r="AM157" i="2" s="1"/>
  <c r="AK157" i="2"/>
  <c r="F157" i="2" s="1"/>
  <c r="AL314" i="2"/>
  <c r="AM314" i="2" s="1"/>
  <c r="AK314" i="2"/>
  <c r="F314" i="2" s="1"/>
  <c r="AK89" i="2"/>
  <c r="F89" i="2" s="1"/>
  <c r="AL132" i="2"/>
  <c r="AM132" i="2" s="1"/>
  <c r="AK132" i="2"/>
  <c r="F132" i="2" s="1"/>
  <c r="AL193" i="2"/>
  <c r="AM193" i="2" s="1"/>
  <c r="AK193" i="2"/>
  <c r="F193" i="2" s="1"/>
  <c r="AK289" i="2"/>
  <c r="F289" i="2" s="1"/>
  <c r="AK313" i="2"/>
  <c r="F313" i="2" s="1"/>
  <c r="AL190" i="2"/>
  <c r="AM190" i="2" s="1"/>
  <c r="AK190" i="2"/>
  <c r="F190" i="2" s="1"/>
  <c r="AL104" i="2"/>
  <c r="AM104" i="2" s="1"/>
  <c r="AK104" i="2"/>
  <c r="F104" i="2" s="1"/>
  <c r="AL58" i="2"/>
  <c r="AM58" i="2" s="1"/>
  <c r="AK58" i="2"/>
  <c r="F58" i="2" s="1"/>
  <c r="AL321" i="2"/>
  <c r="AM321" i="2" s="1"/>
  <c r="AK321" i="2"/>
  <c r="F321" i="2" s="1"/>
  <c r="AK335" i="2"/>
  <c r="F335" i="2" s="1"/>
  <c r="AL402" i="2"/>
  <c r="AM402" i="2" s="1"/>
  <c r="AK402" i="2"/>
  <c r="F402" i="2" s="1"/>
  <c r="AL410" i="2"/>
  <c r="AM410" i="2" s="1"/>
  <c r="AK410" i="2"/>
  <c r="F410" i="2" s="1"/>
  <c r="AL199" i="2"/>
  <c r="AM199" i="2" s="1"/>
  <c r="AK199" i="2"/>
  <c r="F199" i="2" s="1"/>
  <c r="AK222" i="2"/>
  <c r="F222" i="2" s="1"/>
  <c r="AL375" i="2"/>
  <c r="AM375" i="2" s="1"/>
  <c r="AK375" i="2"/>
  <c r="F375" i="2" s="1"/>
  <c r="AK87" i="2"/>
  <c r="F87" i="2" s="1"/>
  <c r="AK121" i="2"/>
  <c r="F121" i="2" s="1"/>
  <c r="AK220" i="2"/>
  <c r="F220" i="2" s="1"/>
  <c r="E254" i="2"/>
  <c r="AK254" i="2"/>
  <c r="F254" i="2" s="1"/>
  <c r="AK225" i="2"/>
  <c r="F225" i="2" s="1"/>
  <c r="AK244" i="2"/>
  <c r="F244" i="2" s="1"/>
  <c r="E46" i="2"/>
  <c r="AK46" i="2"/>
  <c r="F46" i="2" s="1"/>
  <c r="AL110" i="2"/>
  <c r="AM110" i="2" s="1"/>
  <c r="AK110" i="2"/>
  <c r="F110" i="2" s="1"/>
  <c r="AK282" i="2"/>
  <c r="F282" i="2" s="1"/>
  <c r="AL129" i="2"/>
  <c r="AM129" i="2" s="1"/>
  <c r="AK129" i="2"/>
  <c r="F129" i="2" s="1"/>
  <c r="AL146" i="2"/>
  <c r="AM146" i="2" s="1"/>
  <c r="AK146" i="2"/>
  <c r="F146" i="2" s="1"/>
  <c r="AL299" i="2"/>
  <c r="AM299" i="2" s="1"/>
  <c r="AK299" i="2"/>
  <c r="F299" i="2" s="1"/>
  <c r="AL315" i="2"/>
  <c r="AM315" i="2" s="1"/>
  <c r="AK315" i="2"/>
  <c r="F315" i="2" s="1"/>
  <c r="AK427" i="2"/>
  <c r="F427" i="2" s="1"/>
  <c r="AL67" i="2"/>
  <c r="AM67" i="2" s="1"/>
  <c r="AK67" i="2"/>
  <c r="F67" i="2" s="1"/>
  <c r="AL123" i="2"/>
  <c r="AM123" i="2" s="1"/>
  <c r="AK123" i="2"/>
  <c r="F123" i="2" s="1"/>
  <c r="AL135" i="2"/>
  <c r="AM135" i="2" s="1"/>
  <c r="AK135" i="2"/>
  <c r="F135" i="2" s="1"/>
  <c r="AK265" i="2"/>
  <c r="F265" i="2" s="1"/>
  <c r="AL373" i="2"/>
  <c r="AM373" i="2" s="1"/>
  <c r="AK373" i="2"/>
  <c r="F373" i="2" s="1"/>
  <c r="AK449" i="2"/>
  <c r="F449" i="2" s="1"/>
  <c r="AL168" i="2"/>
  <c r="AM168" i="2" s="1"/>
  <c r="AK168" i="2"/>
  <c r="F168" i="2" s="1"/>
  <c r="AK140" i="2"/>
  <c r="F140" i="2" s="1"/>
  <c r="AK128" i="2"/>
  <c r="F128" i="2" s="1"/>
  <c r="AL138" i="2"/>
  <c r="AM138" i="2" s="1"/>
  <c r="AK138" i="2"/>
  <c r="F138" i="2" s="1"/>
  <c r="AL106" i="2"/>
  <c r="AM106" i="2" s="1"/>
  <c r="AK106" i="2"/>
  <c r="F106" i="2" s="1"/>
  <c r="AL56" i="2"/>
  <c r="AM56" i="2" s="1"/>
  <c r="AK56" i="2"/>
  <c r="F56" i="2" s="1"/>
  <c r="E96" i="2"/>
  <c r="AK96" i="2"/>
  <c r="F96" i="2" s="1"/>
  <c r="AL357" i="2"/>
  <c r="AM357" i="2" s="1"/>
  <c r="AK357" i="2"/>
  <c r="F357" i="2" s="1"/>
  <c r="AL38" i="2"/>
  <c r="AM38" i="2" s="1"/>
  <c r="AK38" i="2"/>
  <c r="F38" i="2" s="1"/>
  <c r="AL331" i="2"/>
  <c r="AM331" i="2" s="1"/>
  <c r="AK331" i="2"/>
  <c r="F331" i="2" s="1"/>
  <c r="AL76" i="2"/>
  <c r="AM76" i="2" s="1"/>
  <c r="AK76" i="2"/>
  <c r="F76" i="2" s="1"/>
  <c r="AL160" i="2"/>
  <c r="AM160" i="2" s="1"/>
  <c r="AK160" i="2"/>
  <c r="F160" i="2" s="1"/>
  <c r="AK166" i="2"/>
  <c r="F166" i="2" s="1"/>
  <c r="AK457" i="2"/>
  <c r="F457" i="2" s="1"/>
  <c r="AL318" i="2"/>
  <c r="AM318" i="2" s="1"/>
  <c r="AK318" i="2"/>
  <c r="F318" i="2" s="1"/>
  <c r="AK173" i="2"/>
  <c r="F173" i="2" s="1"/>
  <c r="AL75" i="2"/>
  <c r="AM75" i="2" s="1"/>
  <c r="AK75" i="2"/>
  <c r="F75" i="2" s="1"/>
  <c r="AL332" i="2"/>
  <c r="AM332" i="2" s="1"/>
  <c r="AK332" i="2"/>
  <c r="F332" i="2" s="1"/>
  <c r="AL253" i="2"/>
  <c r="AM253" i="2" s="1"/>
  <c r="AK253" i="2"/>
  <c r="F253" i="2" s="1"/>
  <c r="AK31" i="2"/>
  <c r="F31" i="2" s="1"/>
  <c r="AK165" i="2"/>
  <c r="F165" i="2" s="1"/>
  <c r="AL378" i="2"/>
  <c r="AM378" i="2" s="1"/>
  <c r="AK378" i="2"/>
  <c r="F378" i="2" s="1"/>
  <c r="E177" i="2"/>
  <c r="AK177" i="2"/>
  <c r="F177" i="2" s="1"/>
  <c r="AK453" i="2"/>
  <c r="F453" i="2" s="1"/>
  <c r="AK268" i="2"/>
  <c r="F268" i="2" s="1"/>
  <c r="AK51" i="2"/>
  <c r="F51" i="2" s="1"/>
  <c r="AL260" i="2"/>
  <c r="AM260" i="2" s="1"/>
  <c r="AK260" i="2"/>
  <c r="F260" i="2" s="1"/>
  <c r="AK440" i="2"/>
  <c r="F440" i="2" s="1"/>
  <c r="AL52" i="2"/>
  <c r="AM52" i="2" s="1"/>
  <c r="AK52" i="2"/>
  <c r="F52" i="2" s="1"/>
  <c r="AL62" i="2"/>
  <c r="AM62" i="2" s="1"/>
  <c r="AK62" i="2"/>
  <c r="F62" i="2" s="1"/>
  <c r="AK424" i="2"/>
  <c r="F424" i="2" s="1"/>
  <c r="AL417" i="2"/>
  <c r="AM417" i="2" s="1"/>
  <c r="AK417" i="2"/>
  <c r="F417" i="2" s="1"/>
  <c r="AL179" i="2"/>
  <c r="AM179" i="2" s="1"/>
  <c r="AK179" i="2"/>
  <c r="F179" i="2" s="1"/>
  <c r="AL320" i="2"/>
  <c r="AM320" i="2" s="1"/>
  <c r="AK320" i="2"/>
  <c r="F320" i="2" s="1"/>
  <c r="AL22" i="2"/>
  <c r="AM22" i="2" s="1"/>
  <c r="AK22" i="2"/>
  <c r="F22" i="2" s="1"/>
  <c r="AK210" i="2"/>
  <c r="F210" i="2" s="1"/>
  <c r="AK261" i="2"/>
  <c r="F261" i="2" s="1"/>
  <c r="AK120" i="2"/>
  <c r="F120" i="2" s="1"/>
  <c r="AK250" i="2"/>
  <c r="F250" i="2" s="1"/>
  <c r="AL107" i="2"/>
  <c r="AM107" i="2" s="1"/>
  <c r="AK107" i="2"/>
  <c r="F107" i="2" s="1"/>
  <c r="AL294" i="2"/>
  <c r="AM294" i="2" s="1"/>
  <c r="AK294" i="2"/>
  <c r="F294" i="2" s="1"/>
  <c r="AL346" i="2"/>
  <c r="AM346" i="2" s="1"/>
  <c r="AK346" i="2"/>
  <c r="F346" i="2" s="1"/>
  <c r="AK428" i="2"/>
  <c r="F428" i="2" s="1"/>
  <c r="AL111" i="2"/>
  <c r="AM111" i="2" s="1"/>
  <c r="AK111" i="2"/>
  <c r="F111" i="2" s="1"/>
  <c r="AL204" i="2"/>
  <c r="AM204" i="2" s="1"/>
  <c r="AK204" i="2"/>
  <c r="F204" i="2" s="1"/>
  <c r="AK219" i="2"/>
  <c r="F219" i="2" s="1"/>
  <c r="AK162" i="2"/>
  <c r="F162" i="2" s="1"/>
  <c r="AL458" i="2"/>
  <c r="AM458" i="2" s="1"/>
  <c r="AL460" i="2"/>
  <c r="AM460" i="2" s="1"/>
  <c r="AL438" i="2"/>
  <c r="AM438" i="2" s="1"/>
  <c r="AK438" i="2"/>
  <c r="F438" i="2" s="1"/>
  <c r="AL316" i="2"/>
  <c r="AM316" i="2" s="1"/>
  <c r="AK316" i="2"/>
  <c r="F316" i="2" s="1"/>
  <c r="AL39" i="2"/>
  <c r="AM39" i="2" s="1"/>
  <c r="AK39" i="2"/>
  <c r="F39" i="2" s="1"/>
  <c r="AK248" i="2"/>
  <c r="F248" i="2" s="1"/>
  <c r="AL302" i="2"/>
  <c r="AM302" i="2" s="1"/>
  <c r="AK302" i="2"/>
  <c r="F302" i="2" s="1"/>
  <c r="AL57" i="2"/>
  <c r="AM57" i="2" s="1"/>
  <c r="AK57" i="2"/>
  <c r="F57" i="2" s="1"/>
  <c r="AK34" i="2"/>
  <c r="F34" i="2" s="1"/>
  <c r="AL361" i="2"/>
  <c r="AM361" i="2" s="1"/>
  <c r="AK361" i="2"/>
  <c r="F361" i="2" s="1"/>
  <c r="AL382" i="2"/>
  <c r="AM382" i="2" s="1"/>
  <c r="AK382" i="2"/>
  <c r="F382" i="2" s="1"/>
  <c r="AL466" i="2"/>
  <c r="AM466" i="2" s="1"/>
  <c r="AK466" i="2"/>
  <c r="F466" i="2" s="1"/>
  <c r="E468" i="2"/>
  <c r="AL468" i="2"/>
  <c r="AM468" i="2" s="1"/>
  <c r="E477" i="2"/>
  <c r="AL477" i="2"/>
  <c r="AM477" i="2" s="1"/>
  <c r="E472" i="2"/>
  <c r="AL472" i="2"/>
  <c r="AM472" i="2" s="1"/>
  <c r="AL248" i="2"/>
  <c r="AM248" i="2" s="1"/>
  <c r="E467" i="2"/>
  <c r="AL467" i="2"/>
  <c r="AM467" i="2" s="1"/>
  <c r="AL480" i="2"/>
  <c r="AM480" i="2" s="1"/>
  <c r="E480" i="2"/>
  <c r="E464" i="2"/>
  <c r="AL464" i="2"/>
  <c r="AM464" i="2" s="1"/>
  <c r="AL475" i="2"/>
  <c r="AM475" i="2" s="1"/>
  <c r="E475" i="2"/>
  <c r="E478" i="2"/>
  <c r="AL478" i="2"/>
  <c r="AM478" i="2" s="1"/>
  <c r="E302" i="2"/>
  <c r="E481" i="2"/>
  <c r="AL481" i="2"/>
  <c r="AM481" i="2" s="1"/>
  <c r="E476" i="2"/>
  <c r="AL476" i="2"/>
  <c r="AM476" i="2" s="1"/>
  <c r="AL474" i="2"/>
  <c r="AM474" i="2" s="1"/>
  <c r="E474" i="2"/>
  <c r="AL483" i="2"/>
  <c r="AM483" i="2" s="1"/>
  <c r="E483" i="2"/>
  <c r="E465" i="2"/>
  <c r="AL465" i="2"/>
  <c r="AM465" i="2" s="1"/>
  <c r="E482" i="2"/>
  <c r="AL482" i="2"/>
  <c r="AM482" i="2" s="1"/>
  <c r="E473" i="2"/>
  <c r="AL473" i="2"/>
  <c r="AM473" i="2" s="1"/>
  <c r="AL89" i="2"/>
  <c r="AM89" i="2" s="1"/>
  <c r="E33" i="2"/>
  <c r="E462" i="2"/>
  <c r="AL234" i="2"/>
  <c r="AM234" i="2" s="1"/>
  <c r="AL336" i="2"/>
  <c r="AM336" i="2" s="1"/>
  <c r="AL130" i="2"/>
  <c r="AM130" i="2" s="1"/>
  <c r="AL93" i="2"/>
  <c r="AM93" i="2" s="1"/>
  <c r="AL125" i="2"/>
  <c r="AM125" i="2" s="1"/>
  <c r="E463" i="2"/>
  <c r="AL210" i="2"/>
  <c r="AM210" i="2" s="1"/>
  <c r="AL273" i="2"/>
  <c r="AM273" i="2" s="1"/>
  <c r="AL264" i="2"/>
  <c r="AM264" i="2" s="1"/>
  <c r="AL240" i="2"/>
  <c r="AM240" i="2" s="1"/>
  <c r="AL454" i="2"/>
  <c r="AM454" i="2" s="1"/>
  <c r="E352" i="2"/>
  <c r="AL196" i="2"/>
  <c r="AM196" i="2" s="1"/>
  <c r="AL178" i="2"/>
  <c r="AM178" i="2" s="1"/>
  <c r="AL256" i="2"/>
  <c r="AM256" i="2" s="1"/>
  <c r="AL69" i="2"/>
  <c r="AM69" i="2" s="1"/>
  <c r="AL173" i="2"/>
  <c r="AM173" i="2" s="1"/>
  <c r="AL105" i="2"/>
  <c r="AM105" i="2" s="1"/>
  <c r="AL198" i="2"/>
  <c r="AM198" i="2" s="1"/>
  <c r="AL29" i="2"/>
  <c r="AM29" i="2" s="1"/>
  <c r="E334" i="2"/>
  <c r="AL172" i="2"/>
  <c r="AM172" i="2" s="1"/>
  <c r="AL237" i="2"/>
  <c r="AM237" i="2" s="1"/>
  <c r="AL436" i="2"/>
  <c r="AM436" i="2" s="1"/>
  <c r="AL219" i="2"/>
  <c r="AM219" i="2" s="1"/>
  <c r="AL457" i="2"/>
  <c r="AM457" i="2" s="1"/>
  <c r="AL162" i="2"/>
  <c r="AM162" i="2" s="1"/>
  <c r="E142" i="2"/>
  <c r="AL428" i="2"/>
  <c r="AM428" i="2" s="1"/>
  <c r="AL109" i="2"/>
  <c r="AM109" i="2" s="1"/>
  <c r="AL120" i="2"/>
  <c r="AM120" i="2" s="1"/>
  <c r="AL261" i="2"/>
  <c r="AM261" i="2" s="1"/>
  <c r="G426" i="1"/>
  <c r="F345" i="1"/>
  <c r="G474" i="1"/>
  <c r="AL269" i="2"/>
  <c r="AM269" i="2" s="1"/>
  <c r="AL434" i="2"/>
  <c r="AM434" i="2" s="1"/>
  <c r="AL386" i="2"/>
  <c r="AM386" i="2" s="1"/>
  <c r="E348" i="2"/>
  <c r="AL232" i="2"/>
  <c r="AM232" i="2" s="1"/>
  <c r="AL266" i="2"/>
  <c r="AM266" i="2" s="1"/>
  <c r="AL61" i="2"/>
  <c r="AM61" i="2" s="1"/>
  <c r="AL216" i="2"/>
  <c r="AM216" i="2" s="1"/>
  <c r="AL250" i="2"/>
  <c r="AM250" i="2" s="1"/>
  <c r="AL213" i="2"/>
  <c r="AM213" i="2" s="1"/>
  <c r="E179" i="2"/>
  <c r="AL441" i="2"/>
  <c r="AM441" i="2" s="1"/>
  <c r="F64" i="1"/>
  <c r="E179" i="1"/>
  <c r="F349" i="1"/>
  <c r="D400" i="1"/>
  <c r="E480" i="1"/>
  <c r="D60" i="1"/>
  <c r="F155" i="1"/>
  <c r="H155" i="1" s="1"/>
  <c r="AO164" i="2" s="1"/>
  <c r="C164" i="2" s="1"/>
  <c r="G177" i="1"/>
  <c r="G179" i="1"/>
  <c r="E258" i="1"/>
  <c r="E60" i="1"/>
  <c r="F149" i="1"/>
  <c r="E317" i="1"/>
  <c r="E460" i="1"/>
  <c r="F474" i="1"/>
  <c r="E476" i="1"/>
  <c r="H476" i="1" s="1"/>
  <c r="AL254" i="2"/>
  <c r="AM254" i="2" s="1"/>
  <c r="AL231" i="2"/>
  <c r="AM231" i="2" s="1"/>
  <c r="AL51" i="2"/>
  <c r="AM51" i="2" s="1"/>
  <c r="AL440" i="2"/>
  <c r="AM440" i="2" s="1"/>
  <c r="AL63" i="2"/>
  <c r="AM63" i="2" s="1"/>
  <c r="AL424" i="2"/>
  <c r="AM424" i="2" s="1"/>
  <c r="AL456" i="2"/>
  <c r="AM456" i="2" s="1"/>
  <c r="AL450" i="2"/>
  <c r="AM450" i="2" s="1"/>
  <c r="AL166" i="2"/>
  <c r="AM166" i="2" s="1"/>
  <c r="AL149" i="2"/>
  <c r="AM149" i="2" s="1"/>
  <c r="AL238" i="2"/>
  <c r="AM238" i="2" s="1"/>
  <c r="AL433" i="2"/>
  <c r="AM433" i="2" s="1"/>
  <c r="AL292" i="2"/>
  <c r="AM292" i="2" s="1"/>
  <c r="AL80" i="2"/>
  <c r="AM80" i="2" s="1"/>
  <c r="AL163" i="2"/>
  <c r="AM163" i="2" s="1"/>
  <c r="AL122" i="2"/>
  <c r="AM122" i="2" s="1"/>
  <c r="AL31" i="2"/>
  <c r="AM31" i="2" s="1"/>
  <c r="AL430" i="2"/>
  <c r="AM430" i="2" s="1"/>
  <c r="AL177" i="2"/>
  <c r="AM177" i="2" s="1"/>
  <c r="AL354" i="2"/>
  <c r="AM354" i="2" s="1"/>
  <c r="AL165" i="2"/>
  <c r="AM165" i="2" s="1"/>
  <c r="AL174" i="2"/>
  <c r="AM174" i="2" s="1"/>
  <c r="AL140" i="2"/>
  <c r="AM140" i="2" s="1"/>
  <c r="AL257" i="2"/>
  <c r="AM257" i="2" s="1"/>
  <c r="AL155" i="2"/>
  <c r="AM155" i="2" s="1"/>
  <c r="AL453" i="2"/>
  <c r="AM453" i="2" s="1"/>
  <c r="AL96" i="2"/>
  <c r="AM96" i="2" s="1"/>
  <c r="E28" i="2"/>
  <c r="AL206" i="2"/>
  <c r="AM206" i="2" s="1"/>
  <c r="AL328" i="2"/>
  <c r="AM328" i="2" s="1"/>
  <c r="AL447" i="2"/>
  <c r="AM447" i="2" s="1"/>
  <c r="AL249" i="2"/>
  <c r="AM249" i="2" s="1"/>
  <c r="AL103" i="2"/>
  <c r="AM103" i="2" s="1"/>
  <c r="AL99" i="2"/>
  <c r="AM99" i="2" s="1"/>
  <c r="AL197" i="2"/>
  <c r="AM197" i="2" s="1"/>
  <c r="AL364" i="2"/>
  <c r="AM364" i="2" s="1"/>
  <c r="AL268" i="2"/>
  <c r="AM268" i="2" s="1"/>
  <c r="AL341" i="2"/>
  <c r="AM341" i="2" s="1"/>
  <c r="AL310" i="2"/>
  <c r="AM310" i="2" s="1"/>
  <c r="AL84" i="2"/>
  <c r="AM84" i="2" s="1"/>
  <c r="AL262" i="2"/>
  <c r="AM262" i="2" s="1"/>
  <c r="AL207" i="2"/>
  <c r="AM207" i="2" s="1"/>
  <c r="AL223" i="2"/>
  <c r="AM223" i="2" s="1"/>
  <c r="AL342" i="2"/>
  <c r="AM342" i="2" s="1"/>
  <c r="AL322" i="2"/>
  <c r="AM322" i="2" s="1"/>
  <c r="AL181" i="2"/>
  <c r="AM181" i="2" s="1"/>
  <c r="AL324" i="2"/>
  <c r="AM324" i="2" s="1"/>
  <c r="AL296" i="2"/>
  <c r="AM296" i="2" s="1"/>
  <c r="AL443" i="2"/>
  <c r="AM443" i="2" s="1"/>
  <c r="AL205" i="2"/>
  <c r="AM205" i="2" s="1"/>
  <c r="AL381" i="2"/>
  <c r="AM381" i="2" s="1"/>
  <c r="AL437" i="2"/>
  <c r="AM437" i="2" s="1"/>
  <c r="AL47" i="2"/>
  <c r="AM47" i="2" s="1"/>
  <c r="AL128" i="2"/>
  <c r="AM128" i="2" s="1"/>
  <c r="AL134" i="2"/>
  <c r="AM134" i="2" s="1"/>
  <c r="AL387" i="2"/>
  <c r="AM387" i="2" s="1"/>
  <c r="AL94" i="2"/>
  <c r="AM94" i="2" s="1"/>
  <c r="AL141" i="2"/>
  <c r="AM141" i="2" s="1"/>
  <c r="E160" i="2"/>
  <c r="AL156" i="2"/>
  <c r="AM156" i="2" s="1"/>
  <c r="AL400" i="2"/>
  <c r="AM400" i="2" s="1"/>
  <c r="E275" i="2"/>
  <c r="AL408" i="2"/>
  <c r="AM408" i="2" s="1"/>
  <c r="AL48" i="2"/>
  <c r="AM48" i="2" s="1"/>
  <c r="AL339" i="2"/>
  <c r="AM339" i="2" s="1"/>
  <c r="E124" i="2"/>
  <c r="AL431" i="2"/>
  <c r="AM431" i="2" s="1"/>
  <c r="AL233" i="2"/>
  <c r="AM233" i="2" s="1"/>
  <c r="AL252" i="2"/>
  <c r="AM252" i="2" s="1"/>
  <c r="AL222" i="2"/>
  <c r="AM222" i="2" s="1"/>
  <c r="AL215" i="2"/>
  <c r="AM215" i="2" s="1"/>
  <c r="AL85" i="2"/>
  <c r="AM85" i="2" s="1"/>
  <c r="AL87" i="2"/>
  <c r="AM87" i="2" s="1"/>
  <c r="AL150" i="2"/>
  <c r="AM150" i="2" s="1"/>
  <c r="E398" i="2"/>
  <c r="AL137" i="2"/>
  <c r="AM137" i="2" s="1"/>
  <c r="AL226" i="2"/>
  <c r="AM226" i="2" s="1"/>
  <c r="AL153" i="2"/>
  <c r="AM153" i="2" s="1"/>
  <c r="AL243" i="2"/>
  <c r="AM243" i="2" s="1"/>
  <c r="E288" i="2"/>
  <c r="AL442" i="2"/>
  <c r="AM442" i="2" s="1"/>
  <c r="E414" i="2"/>
  <c r="AL449" i="2"/>
  <c r="AM449" i="2" s="1"/>
  <c r="AL313" i="2"/>
  <c r="AM313" i="2" s="1"/>
  <c r="AL335" i="2"/>
  <c r="AM335" i="2" s="1"/>
  <c r="AL282" i="2"/>
  <c r="AM282" i="2" s="1"/>
  <c r="AL121" i="2"/>
  <c r="AM121" i="2" s="1"/>
  <c r="AL131" i="2"/>
  <c r="AM131" i="2" s="1"/>
  <c r="AL427" i="2"/>
  <c r="AM427" i="2" s="1"/>
  <c r="E110" i="2"/>
  <c r="AL241" i="2"/>
  <c r="AM241" i="2" s="1"/>
  <c r="AL46" i="2"/>
  <c r="AM46" i="2" s="1"/>
  <c r="AL220" i="2"/>
  <c r="AM220" i="2" s="1"/>
  <c r="E67" i="2"/>
  <c r="AL158" i="2"/>
  <c r="AM158" i="2" s="1"/>
  <c r="AL212" i="2"/>
  <c r="AM212" i="2" s="1"/>
  <c r="AL225" i="2"/>
  <c r="AM225" i="2" s="1"/>
  <c r="AL244" i="2"/>
  <c r="AM244" i="2" s="1"/>
  <c r="AL349" i="2"/>
  <c r="AM349" i="2" s="1"/>
  <c r="AL265" i="2"/>
  <c r="AM265" i="2" s="1"/>
  <c r="AL71" i="2"/>
  <c r="AM71" i="2" s="1"/>
  <c r="E195" i="2"/>
  <c r="AL251" i="2"/>
  <c r="AM251" i="2" s="1"/>
  <c r="AL289" i="2"/>
  <c r="AM289" i="2" s="1"/>
  <c r="AL201" i="2"/>
  <c r="AM201" i="2" s="1"/>
  <c r="AL247" i="2"/>
  <c r="AM247" i="2" s="1"/>
  <c r="AL293" i="2"/>
  <c r="AM293" i="2" s="1"/>
  <c r="AL298" i="2"/>
  <c r="AM298" i="2" s="1"/>
  <c r="AL307" i="2"/>
  <c r="AM307" i="2" s="1"/>
  <c r="AL393" i="2"/>
  <c r="AM393" i="2" s="1"/>
  <c r="AL451" i="2"/>
  <c r="AM451" i="2" s="1"/>
  <c r="AL239" i="2"/>
  <c r="AM239" i="2" s="1"/>
  <c r="AL455" i="2"/>
  <c r="AM455" i="2" s="1"/>
  <c r="AL285" i="2"/>
  <c r="AM285" i="2" s="1"/>
  <c r="AL317" i="2"/>
  <c r="AM317" i="2" s="1"/>
  <c r="AL309" i="2"/>
  <c r="AM309" i="2" s="1"/>
  <c r="AL405" i="2"/>
  <c r="AM405" i="2" s="1"/>
  <c r="AL413" i="2"/>
  <c r="AM413" i="2" s="1"/>
  <c r="AL184" i="2"/>
  <c r="AM184" i="2" s="1"/>
  <c r="AL187" i="2"/>
  <c r="AM187" i="2" s="1"/>
  <c r="AL271" i="2"/>
  <c r="AM271" i="2" s="1"/>
  <c r="AL259" i="2"/>
  <c r="AM259" i="2" s="1"/>
  <c r="AL385" i="2"/>
  <c r="AM385" i="2" s="1"/>
  <c r="AL403" i="2"/>
  <c r="AM403" i="2" s="1"/>
  <c r="E403" i="2"/>
  <c r="AL183" i="2"/>
  <c r="AM183" i="2" s="1"/>
  <c r="AL290" i="2"/>
  <c r="AM290" i="2" s="1"/>
  <c r="AL419" i="2"/>
  <c r="AM419" i="2" s="1"/>
  <c r="AL203" i="2"/>
  <c r="AM203" i="2" s="1"/>
  <c r="AL325" i="2"/>
  <c r="AM325" i="2" s="1"/>
  <c r="AL347" i="2"/>
  <c r="AM347" i="2" s="1"/>
  <c r="AL399" i="2"/>
  <c r="AM399" i="2" s="1"/>
  <c r="AL407" i="2"/>
  <c r="AM407" i="2" s="1"/>
  <c r="AL415" i="2"/>
  <c r="AM415" i="2" s="1"/>
  <c r="AL188" i="2"/>
  <c r="AM188" i="2" s="1"/>
  <c r="AL191" i="2"/>
  <c r="AM191" i="2" s="1"/>
  <c r="AL211" i="2"/>
  <c r="AM211" i="2" s="1"/>
  <c r="AL281" i="2"/>
  <c r="AM281" i="2" s="1"/>
  <c r="AL303" i="2"/>
  <c r="AM303" i="2" s="1"/>
  <c r="AL218" i="2"/>
  <c r="AM218" i="2" s="1"/>
  <c r="AL287" i="2"/>
  <c r="AM287" i="2" s="1"/>
  <c r="AL230" i="2"/>
  <c r="AM230" i="2" s="1"/>
  <c r="AL301" i="2"/>
  <c r="AM301" i="2" s="1"/>
  <c r="AL411" i="2"/>
  <c r="AM411" i="2" s="1"/>
  <c r="AL208" i="2"/>
  <c r="AM208" i="2" s="1"/>
  <c r="AL333" i="2"/>
  <c r="AM333" i="2" s="1"/>
  <c r="AL291" i="2"/>
  <c r="AM291" i="2" s="1"/>
  <c r="AL355" i="2"/>
  <c r="AM355" i="2" s="1"/>
  <c r="E355" i="2"/>
  <c r="AL368" i="2"/>
  <c r="AM368" i="2" s="1"/>
  <c r="AL401" i="2"/>
  <c r="AM401" i="2" s="1"/>
  <c r="E401" i="2"/>
  <c r="AL409" i="2"/>
  <c r="AM409" i="2" s="1"/>
  <c r="AL192" i="2"/>
  <c r="AM192" i="2" s="1"/>
  <c r="AL337" i="2"/>
  <c r="AM337" i="2" s="1"/>
  <c r="E337" i="2"/>
  <c r="AL297" i="2"/>
  <c r="AM297" i="2" s="1"/>
  <c r="AL311" i="2"/>
  <c r="AM311" i="2" s="1"/>
  <c r="AL235" i="2"/>
  <c r="AM235" i="2" s="1"/>
  <c r="AL377" i="2"/>
  <c r="AM377" i="2" s="1"/>
  <c r="AL277" i="2"/>
  <c r="AM277" i="2" s="1"/>
  <c r="AL426" i="2"/>
  <c r="AM426" i="2" s="1"/>
  <c r="AL267" i="2"/>
  <c r="AM267" i="2" s="1"/>
  <c r="AL263" i="2"/>
  <c r="AM263" i="2" s="1"/>
  <c r="AL439" i="2"/>
  <c r="AM439" i="2" s="1"/>
  <c r="AL435" i="2"/>
  <c r="AM435" i="2" s="1"/>
  <c r="E243" i="2"/>
  <c r="E224" i="2"/>
  <c r="E222" i="2"/>
  <c r="AL21" i="2"/>
  <c r="AM21" i="2" s="1"/>
  <c r="E339" i="2"/>
  <c r="E128" i="2"/>
  <c r="E238" i="2"/>
  <c r="E273" i="2"/>
  <c r="E57" i="2"/>
  <c r="E284" i="2"/>
  <c r="E156" i="2"/>
  <c r="E284" i="1"/>
  <c r="G284" i="1"/>
  <c r="E62" i="1"/>
  <c r="E188" i="1"/>
  <c r="F190" i="1"/>
  <c r="E321" i="1"/>
  <c r="D344" i="1"/>
  <c r="D348" i="1"/>
  <c r="F357" i="1"/>
  <c r="F468" i="1"/>
  <c r="G480" i="1"/>
  <c r="F60" i="1"/>
  <c r="E309" i="1"/>
  <c r="D346" i="1"/>
  <c r="D350" i="1"/>
  <c r="F373" i="1"/>
  <c r="G466" i="1"/>
  <c r="G476" i="1"/>
  <c r="F189" i="1"/>
  <c r="F389" i="1"/>
  <c r="G410" i="1"/>
  <c r="G464" i="1"/>
  <c r="D145" i="1"/>
  <c r="E145" i="1"/>
  <c r="F145" i="1"/>
  <c r="D153" i="1"/>
  <c r="F153" i="1"/>
  <c r="E153" i="1"/>
  <c r="D161" i="1"/>
  <c r="E161" i="1"/>
  <c r="F161" i="1"/>
  <c r="D165" i="1"/>
  <c r="F165" i="1"/>
  <c r="E165" i="1"/>
  <c r="D143" i="1"/>
  <c r="F143" i="1"/>
  <c r="E143" i="1"/>
  <c r="D151" i="1"/>
  <c r="E151" i="1"/>
  <c r="F151" i="1"/>
  <c r="D159" i="1"/>
  <c r="F159" i="1"/>
  <c r="E159" i="1"/>
  <c r="G194" i="1"/>
  <c r="F194" i="1"/>
  <c r="D268" i="1"/>
  <c r="E268" i="1"/>
  <c r="D280" i="1"/>
  <c r="E280" i="1"/>
  <c r="E361" i="1"/>
  <c r="F361" i="1"/>
  <c r="E375" i="1"/>
  <c r="F375" i="1"/>
  <c r="E393" i="1"/>
  <c r="F393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F62" i="1"/>
  <c r="E64" i="1"/>
  <c r="D66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E141" i="1"/>
  <c r="E147" i="1"/>
  <c r="E157" i="1"/>
  <c r="E163" i="1"/>
  <c r="D167" i="1"/>
  <c r="E167" i="1"/>
  <c r="D171" i="1"/>
  <c r="F171" i="1"/>
  <c r="D187" i="1"/>
  <c r="G187" i="1"/>
  <c r="E187" i="1"/>
  <c r="E256" i="1"/>
  <c r="G315" i="1"/>
  <c r="E315" i="1"/>
  <c r="G325" i="1"/>
  <c r="F325" i="1"/>
  <c r="E325" i="1"/>
  <c r="G329" i="1"/>
  <c r="F329" i="1"/>
  <c r="E329" i="1"/>
  <c r="G333" i="1"/>
  <c r="F333" i="1"/>
  <c r="E333" i="1"/>
  <c r="G337" i="1"/>
  <c r="F337" i="1"/>
  <c r="E337" i="1"/>
  <c r="D341" i="1"/>
  <c r="F341" i="1"/>
  <c r="E369" i="1"/>
  <c r="F369" i="1"/>
  <c r="F381" i="1"/>
  <c r="E383" i="1"/>
  <c r="F383" i="1"/>
  <c r="F416" i="1"/>
  <c r="G416" i="1"/>
  <c r="D173" i="1"/>
  <c r="F173" i="1"/>
  <c r="D264" i="1"/>
  <c r="E264" i="1"/>
  <c r="D276" i="1"/>
  <c r="E276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6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F141" i="1"/>
  <c r="F147" i="1"/>
  <c r="H147" i="1" s="1"/>
  <c r="AO156" i="2" s="1"/>
  <c r="C156" i="2" s="1"/>
  <c r="F157" i="1"/>
  <c r="F163" i="1"/>
  <c r="D169" i="1"/>
  <c r="E169" i="1"/>
  <c r="G180" i="1"/>
  <c r="E180" i="1"/>
  <c r="D262" i="1"/>
  <c r="E262" i="1"/>
  <c r="D266" i="1"/>
  <c r="E266" i="1"/>
  <c r="D270" i="1"/>
  <c r="E270" i="1"/>
  <c r="D274" i="1"/>
  <c r="E274" i="1"/>
  <c r="D278" i="1"/>
  <c r="E278" i="1"/>
  <c r="E359" i="1"/>
  <c r="F359" i="1"/>
  <c r="E377" i="1"/>
  <c r="F377" i="1"/>
  <c r="E391" i="1"/>
  <c r="F391" i="1"/>
  <c r="G402" i="1"/>
  <c r="F402" i="1"/>
  <c r="D260" i="1"/>
  <c r="E260" i="1"/>
  <c r="D272" i="1"/>
  <c r="E272" i="1"/>
  <c r="F58" i="1"/>
  <c r="D62" i="1"/>
  <c r="F66" i="1"/>
  <c r="E149" i="1"/>
  <c r="E155" i="1"/>
  <c r="F169" i="1"/>
  <c r="D175" i="1"/>
  <c r="F175" i="1"/>
  <c r="D181" i="1"/>
  <c r="E181" i="1"/>
  <c r="D185" i="1"/>
  <c r="G185" i="1"/>
  <c r="G193" i="1"/>
  <c r="F193" i="1"/>
  <c r="G307" i="1"/>
  <c r="E307" i="1"/>
  <c r="G323" i="1"/>
  <c r="F323" i="1"/>
  <c r="E323" i="1"/>
  <c r="G327" i="1"/>
  <c r="F327" i="1"/>
  <c r="E327" i="1"/>
  <c r="G331" i="1"/>
  <c r="F331" i="1"/>
  <c r="E331" i="1"/>
  <c r="G335" i="1"/>
  <c r="F335" i="1"/>
  <c r="E335" i="1"/>
  <c r="G339" i="1"/>
  <c r="F339" i="1"/>
  <c r="E339" i="1"/>
  <c r="F343" i="1"/>
  <c r="D343" i="1"/>
  <c r="F347" i="1"/>
  <c r="D347" i="1"/>
  <c r="F351" i="1"/>
  <c r="D351" i="1"/>
  <c r="F365" i="1"/>
  <c r="E367" i="1"/>
  <c r="F367" i="1"/>
  <c r="E385" i="1"/>
  <c r="F385" i="1"/>
  <c r="G397" i="1"/>
  <c r="G418" i="1"/>
  <c r="F418" i="1"/>
  <c r="F179" i="1"/>
  <c r="F460" i="1"/>
  <c r="H460" i="1" s="1"/>
  <c r="G468" i="1"/>
  <c r="E311" i="1"/>
  <c r="E319" i="1"/>
  <c r="F342" i="1"/>
  <c r="F363" i="1"/>
  <c r="F371" i="1"/>
  <c r="F379" i="1"/>
  <c r="F387" i="1"/>
  <c r="F395" i="1"/>
  <c r="G408" i="1"/>
  <c r="G424" i="1"/>
  <c r="F466" i="1"/>
  <c r="E468" i="1"/>
  <c r="G472" i="1"/>
  <c r="H64" i="1"/>
  <c r="D13" i="1"/>
  <c r="G13" i="1"/>
  <c r="E13" i="1"/>
  <c r="F13" i="1"/>
  <c r="D17" i="1"/>
  <c r="F17" i="1"/>
  <c r="G17" i="1"/>
  <c r="E17" i="1"/>
  <c r="D18" i="1"/>
  <c r="G18" i="1"/>
  <c r="E18" i="1"/>
  <c r="F18" i="1"/>
  <c r="D15" i="1"/>
  <c r="G15" i="1"/>
  <c r="F15" i="1"/>
  <c r="E15" i="1"/>
  <c r="D12" i="1"/>
  <c r="F12" i="1"/>
  <c r="G12" i="1"/>
  <c r="E12" i="1"/>
  <c r="D16" i="1"/>
  <c r="G16" i="1"/>
  <c r="E16" i="1"/>
  <c r="F16" i="1"/>
  <c r="D14" i="1"/>
  <c r="G14" i="1"/>
  <c r="F14" i="1"/>
  <c r="E14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G77" i="1"/>
  <c r="F77" i="1"/>
  <c r="E77" i="1"/>
  <c r="G81" i="1"/>
  <c r="F81" i="1"/>
  <c r="E81" i="1"/>
  <c r="G85" i="1"/>
  <c r="F85" i="1"/>
  <c r="E85" i="1"/>
  <c r="G89" i="1"/>
  <c r="F89" i="1"/>
  <c r="E89" i="1"/>
  <c r="G93" i="1"/>
  <c r="F93" i="1"/>
  <c r="E93" i="1"/>
  <c r="G97" i="1"/>
  <c r="F97" i="1"/>
  <c r="E97" i="1"/>
  <c r="G101" i="1"/>
  <c r="F101" i="1"/>
  <c r="E101" i="1"/>
  <c r="G105" i="1"/>
  <c r="F105" i="1"/>
  <c r="E105" i="1"/>
  <c r="G109" i="1"/>
  <c r="F109" i="1"/>
  <c r="E109" i="1"/>
  <c r="D144" i="1"/>
  <c r="F144" i="1"/>
  <c r="E144" i="1"/>
  <c r="D148" i="1"/>
  <c r="F148" i="1"/>
  <c r="E148" i="1"/>
  <c r="D152" i="1"/>
  <c r="F152" i="1"/>
  <c r="E152" i="1"/>
  <c r="D156" i="1"/>
  <c r="F156" i="1"/>
  <c r="E156" i="1"/>
  <c r="D160" i="1"/>
  <c r="F160" i="1"/>
  <c r="E160" i="1"/>
  <c r="D164" i="1"/>
  <c r="F164" i="1"/>
  <c r="E164" i="1"/>
  <c r="D168" i="1"/>
  <c r="F168" i="1"/>
  <c r="E168" i="1"/>
  <c r="D172" i="1"/>
  <c r="F172" i="1"/>
  <c r="E172" i="1"/>
  <c r="D176" i="1"/>
  <c r="F176" i="1"/>
  <c r="G176" i="1"/>
  <c r="E176" i="1"/>
  <c r="D178" i="1"/>
  <c r="F178" i="1"/>
  <c r="E178" i="1"/>
  <c r="D182" i="1"/>
  <c r="F182" i="1"/>
  <c r="G182" i="1"/>
  <c r="E182" i="1"/>
  <c r="E196" i="1"/>
  <c r="D196" i="1"/>
  <c r="G196" i="1"/>
  <c r="F196" i="1"/>
  <c r="E200" i="1"/>
  <c r="D200" i="1"/>
  <c r="G200" i="1"/>
  <c r="F200" i="1"/>
  <c r="E204" i="1"/>
  <c r="D204" i="1"/>
  <c r="G204" i="1"/>
  <c r="F204" i="1"/>
  <c r="E208" i="1"/>
  <c r="D208" i="1"/>
  <c r="G208" i="1"/>
  <c r="F208" i="1"/>
  <c r="E212" i="1"/>
  <c r="D212" i="1"/>
  <c r="G212" i="1"/>
  <c r="F212" i="1"/>
  <c r="E216" i="1"/>
  <c r="D216" i="1"/>
  <c r="G216" i="1"/>
  <c r="F216" i="1"/>
  <c r="E220" i="1"/>
  <c r="D220" i="1"/>
  <c r="G220" i="1"/>
  <c r="F220" i="1"/>
  <c r="E224" i="1"/>
  <c r="D224" i="1"/>
  <c r="G224" i="1"/>
  <c r="F224" i="1"/>
  <c r="E228" i="1"/>
  <c r="D228" i="1"/>
  <c r="G228" i="1"/>
  <c r="F228" i="1"/>
  <c r="E232" i="1"/>
  <c r="D232" i="1"/>
  <c r="G232" i="1"/>
  <c r="F232" i="1"/>
  <c r="E236" i="1"/>
  <c r="D236" i="1"/>
  <c r="G236" i="1"/>
  <c r="F236" i="1"/>
  <c r="E240" i="1"/>
  <c r="D240" i="1"/>
  <c r="G240" i="1"/>
  <c r="F240" i="1"/>
  <c r="E244" i="1"/>
  <c r="D244" i="1"/>
  <c r="G244" i="1"/>
  <c r="F244" i="1"/>
  <c r="E248" i="1"/>
  <c r="D248" i="1"/>
  <c r="G248" i="1"/>
  <c r="F248" i="1"/>
  <c r="G67" i="1"/>
  <c r="E67" i="1"/>
  <c r="G69" i="1"/>
  <c r="E69" i="1"/>
  <c r="G71" i="1"/>
  <c r="E71" i="1"/>
  <c r="G73" i="1"/>
  <c r="E73" i="1"/>
  <c r="G75" i="1"/>
  <c r="E75" i="1"/>
  <c r="G76" i="1"/>
  <c r="F76" i="1"/>
  <c r="E76" i="1"/>
  <c r="G80" i="1"/>
  <c r="F80" i="1"/>
  <c r="E80" i="1"/>
  <c r="G96" i="1"/>
  <c r="F96" i="1"/>
  <c r="E96" i="1"/>
  <c r="G104" i="1"/>
  <c r="F104" i="1"/>
  <c r="E104" i="1"/>
  <c r="G108" i="1"/>
  <c r="F108" i="1"/>
  <c r="E108" i="1"/>
  <c r="D183" i="1"/>
  <c r="G183" i="1"/>
  <c r="F183" i="1"/>
  <c r="E183" i="1"/>
  <c r="E192" i="1"/>
  <c r="D192" i="1"/>
  <c r="G192" i="1"/>
  <c r="F192" i="1"/>
  <c r="D19" i="1"/>
  <c r="F20" i="1"/>
  <c r="D21" i="1"/>
  <c r="F22" i="1"/>
  <c r="D23" i="1"/>
  <c r="F24" i="1"/>
  <c r="D25" i="1"/>
  <c r="F26" i="1"/>
  <c r="D27" i="1"/>
  <c r="F28" i="1"/>
  <c r="D29" i="1"/>
  <c r="F30" i="1"/>
  <c r="D31" i="1"/>
  <c r="F32" i="1"/>
  <c r="D33" i="1"/>
  <c r="F34" i="1"/>
  <c r="D35" i="1"/>
  <c r="F36" i="1"/>
  <c r="D37" i="1"/>
  <c r="F38" i="1"/>
  <c r="D39" i="1"/>
  <c r="F40" i="1"/>
  <c r="D41" i="1"/>
  <c r="F42" i="1"/>
  <c r="D43" i="1"/>
  <c r="F44" i="1"/>
  <c r="D45" i="1"/>
  <c r="F46" i="1"/>
  <c r="D47" i="1"/>
  <c r="F48" i="1"/>
  <c r="D49" i="1"/>
  <c r="F50" i="1"/>
  <c r="D51" i="1"/>
  <c r="F52" i="1"/>
  <c r="D53" i="1"/>
  <c r="F54" i="1"/>
  <c r="D55" i="1"/>
  <c r="F56" i="1"/>
  <c r="D57" i="1"/>
  <c r="D59" i="1"/>
  <c r="D61" i="1"/>
  <c r="D63" i="1"/>
  <c r="D65" i="1"/>
  <c r="D67" i="1"/>
  <c r="D69" i="1"/>
  <c r="D71" i="1"/>
  <c r="D73" i="1"/>
  <c r="D75" i="1"/>
  <c r="D76" i="1"/>
  <c r="G79" i="1"/>
  <c r="F79" i="1"/>
  <c r="E79" i="1"/>
  <c r="D80" i="1"/>
  <c r="G83" i="1"/>
  <c r="F83" i="1"/>
  <c r="E83" i="1"/>
  <c r="G87" i="1"/>
  <c r="F87" i="1"/>
  <c r="E87" i="1"/>
  <c r="G91" i="1"/>
  <c r="F91" i="1"/>
  <c r="E91" i="1"/>
  <c r="G95" i="1"/>
  <c r="F95" i="1"/>
  <c r="E95" i="1"/>
  <c r="D96" i="1"/>
  <c r="G99" i="1"/>
  <c r="F99" i="1"/>
  <c r="E99" i="1"/>
  <c r="G103" i="1"/>
  <c r="F103" i="1"/>
  <c r="E103" i="1"/>
  <c r="D104" i="1"/>
  <c r="G107" i="1"/>
  <c r="F107" i="1"/>
  <c r="E107" i="1"/>
  <c r="D108" i="1"/>
  <c r="G111" i="1"/>
  <c r="F111" i="1"/>
  <c r="E111" i="1"/>
  <c r="D142" i="1"/>
  <c r="F142" i="1"/>
  <c r="E142" i="1"/>
  <c r="D146" i="1"/>
  <c r="F146" i="1"/>
  <c r="E146" i="1"/>
  <c r="D150" i="1"/>
  <c r="F150" i="1"/>
  <c r="E150" i="1"/>
  <c r="D154" i="1"/>
  <c r="F154" i="1"/>
  <c r="E154" i="1"/>
  <c r="D158" i="1"/>
  <c r="F158" i="1"/>
  <c r="E158" i="1"/>
  <c r="D162" i="1"/>
  <c r="F162" i="1"/>
  <c r="E162" i="1"/>
  <c r="D166" i="1"/>
  <c r="F166" i="1"/>
  <c r="E166" i="1"/>
  <c r="D170" i="1"/>
  <c r="F170" i="1"/>
  <c r="E170" i="1"/>
  <c r="D174" i="1"/>
  <c r="F174" i="1"/>
  <c r="E174" i="1"/>
  <c r="D184" i="1"/>
  <c r="F184" i="1"/>
  <c r="G184" i="1"/>
  <c r="E184" i="1"/>
  <c r="D186" i="1"/>
  <c r="F186" i="1"/>
  <c r="E186" i="1"/>
  <c r="G68" i="1"/>
  <c r="E68" i="1"/>
  <c r="G70" i="1"/>
  <c r="E70" i="1"/>
  <c r="G72" i="1"/>
  <c r="E72" i="1"/>
  <c r="G74" i="1"/>
  <c r="E74" i="1"/>
  <c r="G84" i="1"/>
  <c r="F84" i="1"/>
  <c r="E84" i="1"/>
  <c r="G88" i="1"/>
  <c r="F88" i="1"/>
  <c r="E88" i="1"/>
  <c r="G92" i="1"/>
  <c r="F92" i="1"/>
  <c r="E92" i="1"/>
  <c r="G100" i="1"/>
  <c r="F100" i="1"/>
  <c r="E100" i="1"/>
  <c r="E19" i="1"/>
  <c r="E21" i="1"/>
  <c r="H21" i="1" s="1"/>
  <c r="E23" i="1"/>
  <c r="E25" i="1"/>
  <c r="E27" i="1"/>
  <c r="E29" i="1"/>
  <c r="H29" i="1" s="1"/>
  <c r="E31" i="1"/>
  <c r="E33" i="1"/>
  <c r="E35" i="1"/>
  <c r="E37" i="1"/>
  <c r="H37" i="1" s="1"/>
  <c r="E39" i="1"/>
  <c r="E41" i="1"/>
  <c r="E43" i="1"/>
  <c r="E45" i="1"/>
  <c r="H45" i="1" s="1"/>
  <c r="E47" i="1"/>
  <c r="E49" i="1"/>
  <c r="E51" i="1"/>
  <c r="E53" i="1"/>
  <c r="H53" i="1" s="1"/>
  <c r="E55" i="1"/>
  <c r="E57" i="1"/>
  <c r="E59" i="1"/>
  <c r="E61" i="1"/>
  <c r="E63" i="1"/>
  <c r="E65" i="1"/>
  <c r="F67" i="1"/>
  <c r="F68" i="1"/>
  <c r="F69" i="1"/>
  <c r="F70" i="1"/>
  <c r="F71" i="1"/>
  <c r="F72" i="1"/>
  <c r="F73" i="1"/>
  <c r="F74" i="1"/>
  <c r="F75" i="1"/>
  <c r="G78" i="1"/>
  <c r="F78" i="1"/>
  <c r="E78" i="1"/>
  <c r="D79" i="1"/>
  <c r="G82" i="1"/>
  <c r="F82" i="1"/>
  <c r="E82" i="1"/>
  <c r="D83" i="1"/>
  <c r="G86" i="1"/>
  <c r="F86" i="1"/>
  <c r="E86" i="1"/>
  <c r="D87" i="1"/>
  <c r="G90" i="1"/>
  <c r="F90" i="1"/>
  <c r="E90" i="1"/>
  <c r="D91" i="1"/>
  <c r="G94" i="1"/>
  <c r="F94" i="1"/>
  <c r="E94" i="1"/>
  <c r="D95" i="1"/>
  <c r="G98" i="1"/>
  <c r="F98" i="1"/>
  <c r="E98" i="1"/>
  <c r="D99" i="1"/>
  <c r="G102" i="1"/>
  <c r="F102" i="1"/>
  <c r="E102" i="1"/>
  <c r="D103" i="1"/>
  <c r="G106" i="1"/>
  <c r="F106" i="1"/>
  <c r="E106" i="1"/>
  <c r="D107" i="1"/>
  <c r="G110" i="1"/>
  <c r="F110" i="1"/>
  <c r="E110" i="1"/>
  <c r="D111" i="1"/>
  <c r="G142" i="1"/>
  <c r="G146" i="1"/>
  <c r="G150" i="1"/>
  <c r="G154" i="1"/>
  <c r="G158" i="1"/>
  <c r="G162" i="1"/>
  <c r="G166" i="1"/>
  <c r="G170" i="1"/>
  <c r="F181" i="1"/>
  <c r="E191" i="1"/>
  <c r="D191" i="1"/>
  <c r="E195" i="1"/>
  <c r="D195" i="1"/>
  <c r="E197" i="1"/>
  <c r="D197" i="1"/>
  <c r="G197" i="1"/>
  <c r="F197" i="1"/>
  <c r="E201" i="1"/>
  <c r="D201" i="1"/>
  <c r="G201" i="1"/>
  <c r="F201" i="1"/>
  <c r="E205" i="1"/>
  <c r="D205" i="1"/>
  <c r="G205" i="1"/>
  <c r="F205" i="1"/>
  <c r="E209" i="1"/>
  <c r="D209" i="1"/>
  <c r="G209" i="1"/>
  <c r="F209" i="1"/>
  <c r="E213" i="1"/>
  <c r="D213" i="1"/>
  <c r="G213" i="1"/>
  <c r="F213" i="1"/>
  <c r="E217" i="1"/>
  <c r="D217" i="1"/>
  <c r="G217" i="1"/>
  <c r="F217" i="1"/>
  <c r="E221" i="1"/>
  <c r="D221" i="1"/>
  <c r="G221" i="1"/>
  <c r="F221" i="1"/>
  <c r="E225" i="1"/>
  <c r="D225" i="1"/>
  <c r="G225" i="1"/>
  <c r="F225" i="1"/>
  <c r="E229" i="1"/>
  <c r="D229" i="1"/>
  <c r="G229" i="1"/>
  <c r="F229" i="1"/>
  <c r="E233" i="1"/>
  <c r="D233" i="1"/>
  <c r="G233" i="1"/>
  <c r="F233" i="1"/>
  <c r="E237" i="1"/>
  <c r="D237" i="1"/>
  <c r="G237" i="1"/>
  <c r="F237" i="1"/>
  <c r="E241" i="1"/>
  <c r="D241" i="1"/>
  <c r="G241" i="1"/>
  <c r="F241" i="1"/>
  <c r="E245" i="1"/>
  <c r="D245" i="1"/>
  <c r="G245" i="1"/>
  <c r="F245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E177" i="1"/>
  <c r="G181" i="1"/>
  <c r="E185" i="1"/>
  <c r="E190" i="1"/>
  <c r="D190" i="1"/>
  <c r="F191" i="1"/>
  <c r="E194" i="1"/>
  <c r="D194" i="1"/>
  <c r="F195" i="1"/>
  <c r="E198" i="1"/>
  <c r="D198" i="1"/>
  <c r="G198" i="1"/>
  <c r="F198" i="1"/>
  <c r="E202" i="1"/>
  <c r="D202" i="1"/>
  <c r="G202" i="1"/>
  <c r="F202" i="1"/>
  <c r="E206" i="1"/>
  <c r="D206" i="1"/>
  <c r="G206" i="1"/>
  <c r="F206" i="1"/>
  <c r="E210" i="1"/>
  <c r="D210" i="1"/>
  <c r="G210" i="1"/>
  <c r="F210" i="1"/>
  <c r="E214" i="1"/>
  <c r="D214" i="1"/>
  <c r="G214" i="1"/>
  <c r="F214" i="1"/>
  <c r="E218" i="1"/>
  <c r="D218" i="1"/>
  <c r="G218" i="1"/>
  <c r="F218" i="1"/>
  <c r="E222" i="1"/>
  <c r="D222" i="1"/>
  <c r="G222" i="1"/>
  <c r="F222" i="1"/>
  <c r="E226" i="1"/>
  <c r="D226" i="1"/>
  <c r="G226" i="1"/>
  <c r="F226" i="1"/>
  <c r="E230" i="1"/>
  <c r="D230" i="1"/>
  <c r="G230" i="1"/>
  <c r="F230" i="1"/>
  <c r="E234" i="1"/>
  <c r="D234" i="1"/>
  <c r="G234" i="1"/>
  <c r="F234" i="1"/>
  <c r="E238" i="1"/>
  <c r="D238" i="1"/>
  <c r="G238" i="1"/>
  <c r="F238" i="1"/>
  <c r="E242" i="1"/>
  <c r="D242" i="1"/>
  <c r="G242" i="1"/>
  <c r="F242" i="1"/>
  <c r="E246" i="1"/>
  <c r="D246" i="1"/>
  <c r="G246" i="1"/>
  <c r="F246" i="1"/>
  <c r="F177" i="1"/>
  <c r="H179" i="1"/>
  <c r="D180" i="1"/>
  <c r="F180" i="1"/>
  <c r="F185" i="1"/>
  <c r="D188" i="1"/>
  <c r="F188" i="1"/>
  <c r="E189" i="1"/>
  <c r="D189" i="1"/>
  <c r="G191" i="1"/>
  <c r="E193" i="1"/>
  <c r="D193" i="1"/>
  <c r="G195" i="1"/>
  <c r="E199" i="1"/>
  <c r="D199" i="1"/>
  <c r="G199" i="1"/>
  <c r="F199" i="1"/>
  <c r="E203" i="1"/>
  <c r="D203" i="1"/>
  <c r="G203" i="1"/>
  <c r="F203" i="1"/>
  <c r="E207" i="1"/>
  <c r="D207" i="1"/>
  <c r="G207" i="1"/>
  <c r="F207" i="1"/>
  <c r="E211" i="1"/>
  <c r="D211" i="1"/>
  <c r="G211" i="1"/>
  <c r="F211" i="1"/>
  <c r="E215" i="1"/>
  <c r="D215" i="1"/>
  <c r="G215" i="1"/>
  <c r="F215" i="1"/>
  <c r="E219" i="1"/>
  <c r="D219" i="1"/>
  <c r="G219" i="1"/>
  <c r="F219" i="1"/>
  <c r="E223" i="1"/>
  <c r="D223" i="1"/>
  <c r="G223" i="1"/>
  <c r="F223" i="1"/>
  <c r="E227" i="1"/>
  <c r="D227" i="1"/>
  <c r="G227" i="1"/>
  <c r="F227" i="1"/>
  <c r="E231" i="1"/>
  <c r="D231" i="1"/>
  <c r="G231" i="1"/>
  <c r="F231" i="1"/>
  <c r="E235" i="1"/>
  <c r="D235" i="1"/>
  <c r="G235" i="1"/>
  <c r="F235" i="1"/>
  <c r="E239" i="1"/>
  <c r="D239" i="1"/>
  <c r="G239" i="1"/>
  <c r="F239" i="1"/>
  <c r="E243" i="1"/>
  <c r="D243" i="1"/>
  <c r="G243" i="1"/>
  <c r="F243" i="1"/>
  <c r="E247" i="1"/>
  <c r="D247" i="1"/>
  <c r="G247" i="1"/>
  <c r="F247" i="1"/>
  <c r="E250" i="1"/>
  <c r="D250" i="1"/>
  <c r="F250" i="1"/>
  <c r="E254" i="1"/>
  <c r="D254" i="1"/>
  <c r="F254" i="1"/>
  <c r="D257" i="1"/>
  <c r="E257" i="1"/>
  <c r="F257" i="1"/>
  <c r="E249" i="1"/>
  <c r="D249" i="1"/>
  <c r="F249" i="1"/>
  <c r="G250" i="1"/>
  <c r="E253" i="1"/>
  <c r="D253" i="1"/>
  <c r="F253" i="1"/>
  <c r="G254" i="1"/>
  <c r="G257" i="1"/>
  <c r="D259" i="1"/>
  <c r="E259" i="1"/>
  <c r="F259" i="1"/>
  <c r="E252" i="1"/>
  <c r="D252" i="1"/>
  <c r="F252" i="1"/>
  <c r="D261" i="1"/>
  <c r="E261" i="1"/>
  <c r="F261" i="1"/>
  <c r="E251" i="1"/>
  <c r="D251" i="1"/>
  <c r="F251" i="1"/>
  <c r="E255" i="1"/>
  <c r="D255" i="1"/>
  <c r="F255" i="1"/>
  <c r="D263" i="1"/>
  <c r="E263" i="1"/>
  <c r="G263" i="1"/>
  <c r="F263" i="1"/>
  <c r="D265" i="1"/>
  <c r="E265" i="1"/>
  <c r="G265" i="1"/>
  <c r="F265" i="1"/>
  <c r="D267" i="1"/>
  <c r="E267" i="1"/>
  <c r="G267" i="1"/>
  <c r="F267" i="1"/>
  <c r="D269" i="1"/>
  <c r="E269" i="1"/>
  <c r="G269" i="1"/>
  <c r="F269" i="1"/>
  <c r="D271" i="1"/>
  <c r="E271" i="1"/>
  <c r="G271" i="1"/>
  <c r="F271" i="1"/>
  <c r="D273" i="1"/>
  <c r="E273" i="1"/>
  <c r="G273" i="1"/>
  <c r="F273" i="1"/>
  <c r="D275" i="1"/>
  <c r="E275" i="1"/>
  <c r="G275" i="1"/>
  <c r="F275" i="1"/>
  <c r="D277" i="1"/>
  <c r="E277" i="1"/>
  <c r="G277" i="1"/>
  <c r="F277" i="1"/>
  <c r="D279" i="1"/>
  <c r="E279" i="1"/>
  <c r="G279" i="1"/>
  <c r="F279" i="1"/>
  <c r="D281" i="1"/>
  <c r="E281" i="1"/>
  <c r="G281" i="1"/>
  <c r="F281" i="1"/>
  <c r="F282" i="1"/>
  <c r="D282" i="1"/>
  <c r="H282" i="1" s="1"/>
  <c r="AO291" i="2" s="1"/>
  <c r="C291" i="2" s="1"/>
  <c r="G288" i="1"/>
  <c r="D288" i="1"/>
  <c r="F288" i="1"/>
  <c r="G292" i="1"/>
  <c r="D292" i="1"/>
  <c r="F292" i="1"/>
  <c r="G296" i="1"/>
  <c r="D296" i="1"/>
  <c r="F296" i="1"/>
  <c r="G300" i="1"/>
  <c r="D300" i="1"/>
  <c r="F300" i="1"/>
  <c r="G304" i="1"/>
  <c r="D304" i="1"/>
  <c r="F304" i="1"/>
  <c r="F283" i="1"/>
  <c r="D283" i="1"/>
  <c r="G287" i="1"/>
  <c r="F287" i="1"/>
  <c r="D287" i="1"/>
  <c r="G291" i="1"/>
  <c r="F291" i="1"/>
  <c r="D291" i="1"/>
  <c r="G295" i="1"/>
  <c r="F295" i="1"/>
  <c r="D295" i="1"/>
  <c r="G299" i="1"/>
  <c r="F299" i="1"/>
  <c r="D299" i="1"/>
  <c r="G303" i="1"/>
  <c r="F303" i="1"/>
  <c r="D303" i="1"/>
  <c r="G306" i="1"/>
  <c r="E306" i="1"/>
  <c r="D306" i="1"/>
  <c r="F306" i="1"/>
  <c r="G308" i="1"/>
  <c r="E308" i="1"/>
  <c r="D308" i="1"/>
  <c r="F308" i="1"/>
  <c r="G310" i="1"/>
  <c r="E310" i="1"/>
  <c r="D310" i="1"/>
  <c r="F310" i="1"/>
  <c r="G312" i="1"/>
  <c r="E312" i="1"/>
  <c r="D312" i="1"/>
  <c r="F312" i="1"/>
  <c r="G314" i="1"/>
  <c r="E314" i="1"/>
  <c r="D314" i="1"/>
  <c r="F314" i="1"/>
  <c r="G316" i="1"/>
  <c r="E316" i="1"/>
  <c r="D316" i="1"/>
  <c r="F316" i="1"/>
  <c r="G318" i="1"/>
  <c r="E318" i="1"/>
  <c r="D318" i="1"/>
  <c r="F318" i="1"/>
  <c r="G320" i="1"/>
  <c r="E320" i="1"/>
  <c r="D320" i="1"/>
  <c r="F320" i="1"/>
  <c r="G322" i="1"/>
  <c r="E322" i="1"/>
  <c r="D322" i="1"/>
  <c r="F322" i="1"/>
  <c r="F256" i="1"/>
  <c r="F258" i="1"/>
  <c r="H258" i="1" s="1"/>
  <c r="AO267" i="2" s="1"/>
  <c r="C267" i="2" s="1"/>
  <c r="F260" i="1"/>
  <c r="F262" i="1"/>
  <c r="F264" i="1"/>
  <c r="F266" i="1"/>
  <c r="H266" i="1" s="1"/>
  <c r="AO275" i="2" s="1"/>
  <c r="C275" i="2" s="1"/>
  <c r="F268" i="1"/>
  <c r="F270" i="1"/>
  <c r="F272" i="1"/>
  <c r="F274" i="1"/>
  <c r="H274" i="1" s="1"/>
  <c r="AO283" i="2" s="1"/>
  <c r="C283" i="2" s="1"/>
  <c r="F276" i="1"/>
  <c r="F278" i="1"/>
  <c r="F280" i="1"/>
  <c r="G282" i="1"/>
  <c r="E283" i="1"/>
  <c r="F284" i="1"/>
  <c r="D284" i="1"/>
  <c r="G286" i="1"/>
  <c r="D286" i="1"/>
  <c r="F286" i="1"/>
  <c r="E287" i="1"/>
  <c r="G290" i="1"/>
  <c r="D290" i="1"/>
  <c r="F290" i="1"/>
  <c r="E291" i="1"/>
  <c r="G294" i="1"/>
  <c r="D294" i="1"/>
  <c r="F294" i="1"/>
  <c r="E295" i="1"/>
  <c r="G298" i="1"/>
  <c r="D298" i="1"/>
  <c r="F298" i="1"/>
  <c r="E299" i="1"/>
  <c r="G302" i="1"/>
  <c r="D302" i="1"/>
  <c r="F302" i="1"/>
  <c r="E303" i="1"/>
  <c r="G324" i="1"/>
  <c r="E324" i="1"/>
  <c r="D324" i="1"/>
  <c r="F32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3" i="1"/>
  <c r="G285" i="1"/>
  <c r="F285" i="1"/>
  <c r="D285" i="1"/>
  <c r="G289" i="1"/>
  <c r="F289" i="1"/>
  <c r="D289" i="1"/>
  <c r="G293" i="1"/>
  <c r="F293" i="1"/>
  <c r="D293" i="1"/>
  <c r="G297" i="1"/>
  <c r="F297" i="1"/>
  <c r="D297" i="1"/>
  <c r="G301" i="1"/>
  <c r="F301" i="1"/>
  <c r="D301" i="1"/>
  <c r="G305" i="1"/>
  <c r="F305" i="1"/>
  <c r="D305" i="1"/>
  <c r="D307" i="1"/>
  <c r="D309" i="1"/>
  <c r="D311" i="1"/>
  <c r="D313" i="1"/>
  <c r="D315" i="1"/>
  <c r="D317" i="1"/>
  <c r="D319" i="1"/>
  <c r="D321" i="1"/>
  <c r="D323" i="1"/>
  <c r="D325" i="1"/>
  <c r="F326" i="1"/>
  <c r="D327" i="1"/>
  <c r="F328" i="1"/>
  <c r="D329" i="1"/>
  <c r="F330" i="1"/>
  <c r="D331" i="1"/>
  <c r="F332" i="1"/>
  <c r="D333" i="1"/>
  <c r="F334" i="1"/>
  <c r="D335" i="1"/>
  <c r="F336" i="1"/>
  <c r="D337" i="1"/>
  <c r="F338" i="1"/>
  <c r="D339" i="1"/>
  <c r="F340" i="1"/>
  <c r="E352" i="1"/>
  <c r="D352" i="1"/>
  <c r="G352" i="1"/>
  <c r="E353" i="1"/>
  <c r="G353" i="1"/>
  <c r="D353" i="1"/>
  <c r="E354" i="1"/>
  <c r="D354" i="1"/>
  <c r="G354" i="1"/>
  <c r="E355" i="1"/>
  <c r="G355" i="1"/>
  <c r="D355" i="1"/>
  <c r="E356" i="1"/>
  <c r="D356" i="1"/>
  <c r="G356" i="1"/>
  <c r="D412" i="1"/>
  <c r="E412" i="1"/>
  <c r="G412" i="1"/>
  <c r="F412" i="1"/>
  <c r="E360" i="1"/>
  <c r="F360" i="1"/>
  <c r="D360" i="1"/>
  <c r="G360" i="1"/>
  <c r="E364" i="1"/>
  <c r="F364" i="1"/>
  <c r="D364" i="1"/>
  <c r="G364" i="1"/>
  <c r="E368" i="1"/>
  <c r="F368" i="1"/>
  <c r="D368" i="1"/>
  <c r="G368" i="1"/>
  <c r="E372" i="1"/>
  <c r="F372" i="1"/>
  <c r="D372" i="1"/>
  <c r="G372" i="1"/>
  <c r="E376" i="1"/>
  <c r="F376" i="1"/>
  <c r="D376" i="1"/>
  <c r="G376" i="1"/>
  <c r="E380" i="1"/>
  <c r="F380" i="1"/>
  <c r="D380" i="1"/>
  <c r="G380" i="1"/>
  <c r="E384" i="1"/>
  <c r="F384" i="1"/>
  <c r="D384" i="1"/>
  <c r="G384" i="1"/>
  <c r="E388" i="1"/>
  <c r="F388" i="1"/>
  <c r="D388" i="1"/>
  <c r="G388" i="1"/>
  <c r="E392" i="1"/>
  <c r="F392" i="1"/>
  <c r="D392" i="1"/>
  <c r="G392" i="1"/>
  <c r="E396" i="1"/>
  <c r="F396" i="1"/>
  <c r="D396" i="1"/>
  <c r="G396" i="1"/>
  <c r="D404" i="1"/>
  <c r="E404" i="1"/>
  <c r="G404" i="1"/>
  <c r="F404" i="1"/>
  <c r="D421" i="1"/>
  <c r="G421" i="1"/>
  <c r="F421" i="1"/>
  <c r="E421" i="1"/>
  <c r="D431" i="1"/>
  <c r="G431" i="1"/>
  <c r="F431" i="1"/>
  <c r="E431" i="1"/>
  <c r="D442" i="1"/>
  <c r="E442" i="1"/>
  <c r="G442" i="1"/>
  <c r="F442" i="1"/>
  <c r="D450" i="1"/>
  <c r="E450" i="1"/>
  <c r="G450" i="1"/>
  <c r="F450" i="1"/>
  <c r="D458" i="1"/>
  <c r="E458" i="1"/>
  <c r="G458" i="1"/>
  <c r="F458" i="1"/>
  <c r="D465" i="1"/>
  <c r="F465" i="1"/>
  <c r="E465" i="1"/>
  <c r="G465" i="1"/>
  <c r="D467" i="1"/>
  <c r="F467" i="1"/>
  <c r="G467" i="1"/>
  <c r="E467" i="1"/>
  <c r="D471" i="1"/>
  <c r="F471" i="1"/>
  <c r="G471" i="1"/>
  <c r="E471" i="1"/>
  <c r="F307" i="1"/>
  <c r="F309" i="1"/>
  <c r="F311" i="1"/>
  <c r="F313" i="1"/>
  <c r="F315" i="1"/>
  <c r="F317" i="1"/>
  <c r="F319" i="1"/>
  <c r="F321" i="1"/>
  <c r="D326" i="1"/>
  <c r="D328" i="1"/>
  <c r="D330" i="1"/>
  <c r="D332" i="1"/>
  <c r="D334" i="1"/>
  <c r="D336" i="1"/>
  <c r="D338" i="1"/>
  <c r="D340" i="1"/>
  <c r="F399" i="1"/>
  <c r="E399" i="1"/>
  <c r="G399" i="1"/>
  <c r="D399" i="1"/>
  <c r="D413" i="1"/>
  <c r="G413" i="1"/>
  <c r="F413" i="1"/>
  <c r="E413" i="1"/>
  <c r="D428" i="1"/>
  <c r="E428" i="1"/>
  <c r="G428" i="1"/>
  <c r="F428" i="1"/>
  <c r="D436" i="1"/>
  <c r="E436" i="1"/>
  <c r="G436" i="1"/>
  <c r="F436" i="1"/>
  <c r="E326" i="1"/>
  <c r="E328" i="1"/>
  <c r="E330" i="1"/>
  <c r="E332" i="1"/>
  <c r="E334" i="1"/>
  <c r="E336" i="1"/>
  <c r="E338" i="1"/>
  <c r="E340" i="1"/>
  <c r="G341" i="1"/>
  <c r="E341" i="1"/>
  <c r="G342" i="1"/>
  <c r="E342" i="1"/>
  <c r="G343" i="1"/>
  <c r="E343" i="1"/>
  <c r="G344" i="1"/>
  <c r="E344" i="1"/>
  <c r="G345" i="1"/>
  <c r="E345" i="1"/>
  <c r="H345" i="1" s="1"/>
  <c r="G346" i="1"/>
  <c r="E346" i="1"/>
  <c r="G347" i="1"/>
  <c r="E347" i="1"/>
  <c r="G348" i="1"/>
  <c r="E348" i="1"/>
  <c r="H348" i="1" s="1"/>
  <c r="AO357" i="2" s="1"/>
  <c r="C357" i="2" s="1"/>
  <c r="G349" i="1"/>
  <c r="E349" i="1"/>
  <c r="G350" i="1"/>
  <c r="E350" i="1"/>
  <c r="G351" i="1"/>
  <c r="E351" i="1"/>
  <c r="E358" i="1"/>
  <c r="F358" i="1"/>
  <c r="D358" i="1"/>
  <c r="G358" i="1"/>
  <c r="E362" i="1"/>
  <c r="F362" i="1"/>
  <c r="D362" i="1"/>
  <c r="G362" i="1"/>
  <c r="E366" i="1"/>
  <c r="F366" i="1"/>
  <c r="D366" i="1"/>
  <c r="G366" i="1"/>
  <c r="E370" i="1"/>
  <c r="F370" i="1"/>
  <c r="D370" i="1"/>
  <c r="G370" i="1"/>
  <c r="E374" i="1"/>
  <c r="F374" i="1"/>
  <c r="D374" i="1"/>
  <c r="G374" i="1"/>
  <c r="E378" i="1"/>
  <c r="F378" i="1"/>
  <c r="D378" i="1"/>
  <c r="G378" i="1"/>
  <c r="E382" i="1"/>
  <c r="F382" i="1"/>
  <c r="D382" i="1"/>
  <c r="G382" i="1"/>
  <c r="E386" i="1"/>
  <c r="F386" i="1"/>
  <c r="D386" i="1"/>
  <c r="G386" i="1"/>
  <c r="E390" i="1"/>
  <c r="F390" i="1"/>
  <c r="D390" i="1"/>
  <c r="G390" i="1"/>
  <c r="E394" i="1"/>
  <c r="F394" i="1"/>
  <c r="D394" i="1"/>
  <c r="G394" i="1"/>
  <c r="D405" i="1"/>
  <c r="G405" i="1"/>
  <c r="F405" i="1"/>
  <c r="E405" i="1"/>
  <c r="D420" i="1"/>
  <c r="E420" i="1"/>
  <c r="G420" i="1"/>
  <c r="F420" i="1"/>
  <c r="D357" i="1"/>
  <c r="H357" i="1" s="1"/>
  <c r="AO366" i="2" s="1"/>
  <c r="C366" i="2" s="1"/>
  <c r="D359" i="1"/>
  <c r="D361" i="1"/>
  <c r="D363" i="1"/>
  <c r="D365" i="1"/>
  <c r="D367" i="1"/>
  <c r="D369" i="1"/>
  <c r="D371" i="1"/>
  <c r="H371" i="1" s="1"/>
  <c r="AO380" i="2" s="1"/>
  <c r="C380" i="2" s="1"/>
  <c r="D373" i="1"/>
  <c r="D375" i="1"/>
  <c r="D377" i="1"/>
  <c r="D379" i="1"/>
  <c r="D381" i="1"/>
  <c r="D383" i="1"/>
  <c r="D385" i="1"/>
  <c r="H385" i="1" s="1"/>
  <c r="AO394" i="2" s="1"/>
  <c r="C394" i="2" s="1"/>
  <c r="D387" i="1"/>
  <c r="D389" i="1"/>
  <c r="D391" i="1"/>
  <c r="D393" i="1"/>
  <c r="D395" i="1"/>
  <c r="F398" i="1"/>
  <c r="E398" i="1"/>
  <c r="D406" i="1"/>
  <c r="E406" i="1"/>
  <c r="D407" i="1"/>
  <c r="G407" i="1"/>
  <c r="F407" i="1"/>
  <c r="D414" i="1"/>
  <c r="E414" i="1"/>
  <c r="D415" i="1"/>
  <c r="G415" i="1"/>
  <c r="F415" i="1"/>
  <c r="D422" i="1"/>
  <c r="E422" i="1"/>
  <c r="D423" i="1"/>
  <c r="G423" i="1"/>
  <c r="F423" i="1"/>
  <c r="D429" i="1"/>
  <c r="G429" i="1"/>
  <c r="F429" i="1"/>
  <c r="E429" i="1"/>
  <c r="D434" i="1"/>
  <c r="E434" i="1"/>
  <c r="G434" i="1"/>
  <c r="D437" i="1"/>
  <c r="G437" i="1"/>
  <c r="F437" i="1"/>
  <c r="E437" i="1"/>
  <c r="D444" i="1"/>
  <c r="E444" i="1"/>
  <c r="G444" i="1"/>
  <c r="F444" i="1"/>
  <c r="D452" i="1"/>
  <c r="E452" i="1"/>
  <c r="G452" i="1"/>
  <c r="F452" i="1"/>
  <c r="D473" i="1"/>
  <c r="F473" i="1"/>
  <c r="E473" i="1"/>
  <c r="G473" i="1"/>
  <c r="D475" i="1"/>
  <c r="F475" i="1"/>
  <c r="G475" i="1"/>
  <c r="E475" i="1"/>
  <c r="D479" i="1"/>
  <c r="F479" i="1"/>
  <c r="G479" i="1"/>
  <c r="E479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8" i="1"/>
  <c r="F400" i="1"/>
  <c r="E400" i="1"/>
  <c r="D402" i="1"/>
  <c r="E402" i="1"/>
  <c r="D403" i="1"/>
  <c r="G403" i="1"/>
  <c r="F403" i="1"/>
  <c r="G406" i="1"/>
  <c r="D410" i="1"/>
  <c r="E410" i="1"/>
  <c r="D411" i="1"/>
  <c r="G411" i="1"/>
  <c r="F411" i="1"/>
  <c r="G414" i="1"/>
  <c r="D418" i="1"/>
  <c r="E418" i="1"/>
  <c r="D419" i="1"/>
  <c r="G419" i="1"/>
  <c r="F419" i="1"/>
  <c r="G422" i="1"/>
  <c r="D426" i="1"/>
  <c r="E426" i="1"/>
  <c r="D427" i="1"/>
  <c r="G427" i="1"/>
  <c r="F427" i="1"/>
  <c r="D430" i="1"/>
  <c r="E430" i="1"/>
  <c r="G430" i="1"/>
  <c r="D433" i="1"/>
  <c r="G433" i="1"/>
  <c r="F433" i="1"/>
  <c r="E433" i="1"/>
  <c r="D438" i="1"/>
  <c r="E438" i="1"/>
  <c r="G438" i="1"/>
  <c r="D440" i="1"/>
  <c r="E440" i="1"/>
  <c r="G440" i="1"/>
  <c r="F440" i="1"/>
  <c r="D448" i="1"/>
  <c r="E448" i="1"/>
  <c r="G448" i="1"/>
  <c r="F448" i="1"/>
  <c r="D456" i="1"/>
  <c r="E456" i="1"/>
  <c r="G456" i="1"/>
  <c r="F456" i="1"/>
  <c r="D459" i="1"/>
  <c r="F459" i="1"/>
  <c r="G459" i="1"/>
  <c r="E459" i="1"/>
  <c r="D463" i="1"/>
  <c r="F463" i="1"/>
  <c r="G463" i="1"/>
  <c r="E463" i="1"/>
  <c r="F397" i="1"/>
  <c r="E397" i="1"/>
  <c r="D401" i="1"/>
  <c r="G401" i="1"/>
  <c r="F401" i="1"/>
  <c r="D408" i="1"/>
  <c r="E408" i="1"/>
  <c r="D409" i="1"/>
  <c r="G409" i="1"/>
  <c r="F409" i="1"/>
  <c r="D416" i="1"/>
  <c r="E416" i="1"/>
  <c r="D417" i="1"/>
  <c r="G417" i="1"/>
  <c r="F417" i="1"/>
  <c r="D424" i="1"/>
  <c r="E424" i="1"/>
  <c r="D425" i="1"/>
  <c r="G425" i="1"/>
  <c r="F425" i="1"/>
  <c r="D432" i="1"/>
  <c r="E432" i="1"/>
  <c r="G432" i="1"/>
  <c r="D435" i="1"/>
  <c r="G435" i="1"/>
  <c r="F435" i="1"/>
  <c r="E435" i="1"/>
  <c r="D446" i="1"/>
  <c r="E446" i="1"/>
  <c r="G446" i="1"/>
  <c r="F446" i="1"/>
  <c r="D454" i="1"/>
  <c r="E454" i="1"/>
  <c r="G454" i="1"/>
  <c r="F454" i="1"/>
  <c r="D461" i="1"/>
  <c r="F461" i="1"/>
  <c r="D469" i="1"/>
  <c r="F469" i="1"/>
  <c r="D477" i="1"/>
  <c r="F477" i="1"/>
  <c r="E485" i="1"/>
  <c r="D485" i="1"/>
  <c r="G485" i="1"/>
  <c r="F485" i="1"/>
  <c r="E489" i="1"/>
  <c r="D489" i="1"/>
  <c r="G489" i="1"/>
  <c r="F489" i="1"/>
  <c r="E493" i="1"/>
  <c r="D493" i="1"/>
  <c r="G493" i="1"/>
  <c r="F493" i="1"/>
  <c r="E497" i="1"/>
  <c r="D497" i="1"/>
  <c r="G497" i="1"/>
  <c r="F497" i="1"/>
  <c r="E439" i="1"/>
  <c r="E441" i="1"/>
  <c r="E443" i="1"/>
  <c r="E445" i="1"/>
  <c r="E447" i="1"/>
  <c r="E449" i="1"/>
  <c r="E451" i="1"/>
  <c r="E453" i="1"/>
  <c r="E455" i="1"/>
  <c r="E457" i="1"/>
  <c r="E461" i="1"/>
  <c r="E462" i="1"/>
  <c r="E469" i="1"/>
  <c r="E470" i="1"/>
  <c r="E477" i="1"/>
  <c r="E478" i="1"/>
  <c r="E486" i="1"/>
  <c r="D486" i="1"/>
  <c r="G486" i="1"/>
  <c r="F486" i="1"/>
  <c r="E490" i="1"/>
  <c r="D490" i="1"/>
  <c r="G490" i="1"/>
  <c r="F490" i="1"/>
  <c r="E494" i="1"/>
  <c r="D494" i="1"/>
  <c r="G494" i="1"/>
  <c r="F494" i="1"/>
  <c r="E498" i="1"/>
  <c r="D498" i="1"/>
  <c r="G498" i="1"/>
  <c r="F498" i="1"/>
  <c r="F439" i="1"/>
  <c r="F441" i="1"/>
  <c r="F443" i="1"/>
  <c r="F445" i="1"/>
  <c r="F447" i="1"/>
  <c r="F449" i="1"/>
  <c r="F451" i="1"/>
  <c r="F453" i="1"/>
  <c r="F455" i="1"/>
  <c r="F457" i="1"/>
  <c r="G461" i="1"/>
  <c r="F462" i="1"/>
  <c r="E464" i="1"/>
  <c r="G469" i="1"/>
  <c r="F470" i="1"/>
  <c r="E472" i="1"/>
  <c r="G477" i="1"/>
  <c r="F478" i="1"/>
  <c r="D481" i="1"/>
  <c r="F481" i="1"/>
  <c r="D482" i="1"/>
  <c r="G482" i="1"/>
  <c r="D483" i="1"/>
  <c r="G483" i="1"/>
  <c r="F483" i="1"/>
  <c r="E483" i="1"/>
  <c r="E487" i="1"/>
  <c r="D487" i="1"/>
  <c r="G487" i="1"/>
  <c r="F487" i="1"/>
  <c r="E491" i="1"/>
  <c r="D491" i="1"/>
  <c r="G491" i="1"/>
  <c r="F491" i="1"/>
  <c r="E495" i="1"/>
  <c r="D495" i="1"/>
  <c r="G495" i="1"/>
  <c r="F495" i="1"/>
  <c r="E499" i="1"/>
  <c r="D499" i="1"/>
  <c r="G499" i="1"/>
  <c r="F499" i="1"/>
  <c r="G439" i="1"/>
  <c r="G441" i="1"/>
  <c r="G443" i="1"/>
  <c r="G445" i="1"/>
  <c r="G447" i="1"/>
  <c r="G449" i="1"/>
  <c r="G451" i="1"/>
  <c r="G453" i="1"/>
  <c r="G455" i="1"/>
  <c r="G457" i="1"/>
  <c r="G462" i="1"/>
  <c r="F464" i="1"/>
  <c r="E466" i="1"/>
  <c r="G470" i="1"/>
  <c r="F472" i="1"/>
  <c r="E474" i="1"/>
  <c r="G478" i="1"/>
  <c r="F480" i="1"/>
  <c r="H480" i="1" s="1"/>
  <c r="E481" i="1"/>
  <c r="E482" i="1"/>
  <c r="E484" i="1"/>
  <c r="D484" i="1"/>
  <c r="G484" i="1"/>
  <c r="F484" i="1"/>
  <c r="E488" i="1"/>
  <c r="D488" i="1"/>
  <c r="G488" i="1"/>
  <c r="F488" i="1"/>
  <c r="E492" i="1"/>
  <c r="D492" i="1"/>
  <c r="G492" i="1"/>
  <c r="F492" i="1"/>
  <c r="E496" i="1"/>
  <c r="D496" i="1"/>
  <c r="G496" i="1"/>
  <c r="F496" i="1"/>
  <c r="E500" i="1"/>
  <c r="D500" i="1"/>
  <c r="G500" i="1"/>
  <c r="F500" i="1"/>
  <c r="AL15" i="2" l="1"/>
  <c r="AO354" i="2"/>
  <c r="C354" i="2" s="1"/>
  <c r="H7" i="1"/>
  <c r="H387" i="1"/>
  <c r="AO396" i="2" s="1"/>
  <c r="C396" i="2" s="1"/>
  <c r="H349" i="1"/>
  <c r="AO358" i="2" s="1"/>
  <c r="C358" i="2" s="1"/>
  <c r="H163" i="1"/>
  <c r="AO172" i="2" s="1"/>
  <c r="C172" i="2" s="1"/>
  <c r="H171" i="1"/>
  <c r="AO180" i="2" s="1"/>
  <c r="C180" i="2" s="1"/>
  <c r="H157" i="1"/>
  <c r="AO166" i="2" s="1"/>
  <c r="C166" i="2" s="1"/>
  <c r="H161" i="1"/>
  <c r="AO170" i="2" s="1"/>
  <c r="C170" i="2" s="1"/>
  <c r="H423" i="1"/>
  <c r="I423" i="1" s="1"/>
  <c r="H393" i="1"/>
  <c r="AO402" i="2" s="1"/>
  <c r="C402" i="2" s="1"/>
  <c r="H361" i="1"/>
  <c r="AO370" i="2" s="1"/>
  <c r="C370" i="2" s="1"/>
  <c r="H334" i="1"/>
  <c r="AO343" i="2" s="1"/>
  <c r="C343" i="2" s="1"/>
  <c r="H326" i="1"/>
  <c r="I326" i="1" s="1"/>
  <c r="H353" i="1"/>
  <c r="I353" i="1" s="1"/>
  <c r="H323" i="1"/>
  <c r="H56" i="1"/>
  <c r="I56" i="1" s="1"/>
  <c r="H48" i="1"/>
  <c r="H40" i="1"/>
  <c r="AO49" i="2" s="1"/>
  <c r="C49" i="2" s="1"/>
  <c r="H32" i="1"/>
  <c r="H24" i="1"/>
  <c r="I24" i="1" s="1"/>
  <c r="H466" i="1"/>
  <c r="H474" i="1"/>
  <c r="I474" i="1" s="1"/>
  <c r="H401" i="1"/>
  <c r="AO410" i="2" s="1"/>
  <c r="C410" i="2" s="1"/>
  <c r="H425" i="1"/>
  <c r="I425" i="1" s="1"/>
  <c r="H411" i="1"/>
  <c r="AO420" i="2" s="1"/>
  <c r="C420" i="2" s="1"/>
  <c r="H350" i="1"/>
  <c r="AO359" i="2" s="1"/>
  <c r="C359" i="2" s="1"/>
  <c r="H344" i="1"/>
  <c r="AO353" i="2" s="1"/>
  <c r="C353" i="2" s="1"/>
  <c r="H342" i="1"/>
  <c r="AO351" i="2" s="1"/>
  <c r="C351" i="2" s="1"/>
  <c r="H256" i="1"/>
  <c r="AO265" i="2" s="1"/>
  <c r="C265" i="2" s="1"/>
  <c r="H55" i="1"/>
  <c r="I55" i="1" s="1"/>
  <c r="H47" i="1"/>
  <c r="H39" i="1"/>
  <c r="I39" i="1" s="1"/>
  <c r="H31" i="1"/>
  <c r="AO40" i="2" s="1"/>
  <c r="C40" i="2" s="1"/>
  <c r="H23" i="1"/>
  <c r="I23" i="1" s="1"/>
  <c r="H175" i="1"/>
  <c r="AO184" i="2" s="1"/>
  <c r="C184" i="2" s="1"/>
  <c r="H58" i="1"/>
  <c r="I58" i="1" s="1"/>
  <c r="H173" i="1"/>
  <c r="AO182" i="2" s="1"/>
  <c r="C182" i="2" s="1"/>
  <c r="H167" i="1"/>
  <c r="I167" i="1" s="1"/>
  <c r="H145" i="1"/>
  <c r="AO154" i="2" s="1"/>
  <c r="C154" i="2" s="1"/>
  <c r="H60" i="1"/>
  <c r="I60" i="1" s="1"/>
  <c r="AO362" i="2"/>
  <c r="C362" i="2" s="1"/>
  <c r="I32" i="1"/>
  <c r="AO41" i="2"/>
  <c r="C41" i="2" s="1"/>
  <c r="AO434" i="2"/>
  <c r="C434" i="2" s="1"/>
  <c r="I411" i="1"/>
  <c r="H391" i="1"/>
  <c r="AO400" i="2" s="1"/>
  <c r="C400" i="2" s="1"/>
  <c r="H359" i="1"/>
  <c r="AO368" i="2" s="1"/>
  <c r="C368" i="2" s="1"/>
  <c r="H346" i="1"/>
  <c r="AO355" i="2" s="1"/>
  <c r="C355" i="2" s="1"/>
  <c r="H339" i="1"/>
  <c r="H327" i="1"/>
  <c r="AO336" i="2" s="1"/>
  <c r="C336" i="2" s="1"/>
  <c r="H284" i="1"/>
  <c r="H264" i="1"/>
  <c r="AO273" i="2" s="1"/>
  <c r="C273" i="2" s="1"/>
  <c r="H246" i="1"/>
  <c r="AO255" i="2" s="1"/>
  <c r="C255" i="2" s="1"/>
  <c r="H242" i="1"/>
  <c r="AO251" i="2" s="1"/>
  <c r="C251" i="2" s="1"/>
  <c r="H238" i="1"/>
  <c r="AO247" i="2" s="1"/>
  <c r="C247" i="2" s="1"/>
  <c r="H234" i="1"/>
  <c r="AO243" i="2" s="1"/>
  <c r="C243" i="2" s="1"/>
  <c r="H230" i="1"/>
  <c r="AO239" i="2" s="1"/>
  <c r="C239" i="2" s="1"/>
  <c r="H226" i="1"/>
  <c r="AO235" i="2" s="1"/>
  <c r="C235" i="2" s="1"/>
  <c r="H222" i="1"/>
  <c r="AO231" i="2" s="1"/>
  <c r="C231" i="2" s="1"/>
  <c r="H218" i="1"/>
  <c r="AO227" i="2" s="1"/>
  <c r="C227" i="2" s="1"/>
  <c r="H214" i="1"/>
  <c r="AO223" i="2" s="1"/>
  <c r="C223" i="2" s="1"/>
  <c r="H210" i="1"/>
  <c r="AO219" i="2" s="1"/>
  <c r="C219" i="2" s="1"/>
  <c r="H206" i="1"/>
  <c r="AO215" i="2" s="1"/>
  <c r="C215" i="2" s="1"/>
  <c r="H202" i="1"/>
  <c r="AO211" i="2" s="1"/>
  <c r="C211" i="2" s="1"/>
  <c r="H198" i="1"/>
  <c r="AO207" i="2" s="1"/>
  <c r="C207" i="2" s="1"/>
  <c r="H140" i="1"/>
  <c r="H136" i="1"/>
  <c r="H132" i="1"/>
  <c r="H128" i="1"/>
  <c r="H124" i="1"/>
  <c r="H120" i="1"/>
  <c r="H116" i="1"/>
  <c r="H112" i="1"/>
  <c r="H245" i="1"/>
  <c r="AO254" i="2" s="1"/>
  <c r="C254" i="2" s="1"/>
  <c r="H241" i="1"/>
  <c r="AO250" i="2" s="1"/>
  <c r="C250" i="2" s="1"/>
  <c r="H237" i="1"/>
  <c r="AO246" i="2" s="1"/>
  <c r="C246" i="2" s="1"/>
  <c r="H233" i="1"/>
  <c r="AO242" i="2" s="1"/>
  <c r="C242" i="2" s="1"/>
  <c r="H229" i="1"/>
  <c r="AO238" i="2" s="1"/>
  <c r="C238" i="2" s="1"/>
  <c r="H225" i="1"/>
  <c r="AO234" i="2" s="1"/>
  <c r="C234" i="2" s="1"/>
  <c r="H221" i="1"/>
  <c r="AO230" i="2" s="1"/>
  <c r="C230" i="2" s="1"/>
  <c r="H217" i="1"/>
  <c r="AO226" i="2" s="1"/>
  <c r="C226" i="2" s="1"/>
  <c r="H213" i="1"/>
  <c r="AO222" i="2" s="1"/>
  <c r="C222" i="2" s="1"/>
  <c r="H209" i="1"/>
  <c r="AO218" i="2" s="1"/>
  <c r="C218" i="2" s="1"/>
  <c r="H205" i="1"/>
  <c r="AO214" i="2" s="1"/>
  <c r="C214" i="2" s="1"/>
  <c r="H201" i="1"/>
  <c r="AO210" i="2" s="1"/>
  <c r="C210" i="2" s="1"/>
  <c r="H197" i="1"/>
  <c r="AO206" i="2" s="1"/>
  <c r="C206" i="2" s="1"/>
  <c r="I47" i="1"/>
  <c r="AO56" i="2"/>
  <c r="C56" i="2" s="1"/>
  <c r="AO48" i="2"/>
  <c r="C48" i="2" s="1"/>
  <c r="I31" i="1"/>
  <c r="H84" i="1"/>
  <c r="AO93" i="2" s="1"/>
  <c r="C93" i="2" s="1"/>
  <c r="I476" i="1"/>
  <c r="I460" i="1"/>
  <c r="I334" i="1"/>
  <c r="I323" i="1"/>
  <c r="AO332" i="2"/>
  <c r="C332" i="2" s="1"/>
  <c r="I48" i="1"/>
  <c r="AO57" i="2"/>
  <c r="C57" i="2" s="1"/>
  <c r="I64" i="1"/>
  <c r="AO73" i="2"/>
  <c r="C73" i="2" s="1"/>
  <c r="H472" i="1"/>
  <c r="H478" i="1"/>
  <c r="H381" i="1"/>
  <c r="AO390" i="2" s="1"/>
  <c r="C390" i="2" s="1"/>
  <c r="H365" i="1"/>
  <c r="AO374" i="2" s="1"/>
  <c r="C374" i="2" s="1"/>
  <c r="H319" i="1"/>
  <c r="H139" i="1"/>
  <c r="H135" i="1"/>
  <c r="H131" i="1"/>
  <c r="H127" i="1"/>
  <c r="H123" i="1"/>
  <c r="H119" i="1"/>
  <c r="H115" i="1"/>
  <c r="H181" i="1"/>
  <c r="AO190" i="2" s="1"/>
  <c r="C190" i="2" s="1"/>
  <c r="I53" i="1"/>
  <c r="AO62" i="2"/>
  <c r="C62" i="2" s="1"/>
  <c r="I45" i="1"/>
  <c r="AO54" i="2"/>
  <c r="C54" i="2" s="1"/>
  <c r="I37" i="1"/>
  <c r="AO46" i="2"/>
  <c r="C46" i="2" s="1"/>
  <c r="I29" i="1"/>
  <c r="AO38" i="2"/>
  <c r="C38" i="2" s="1"/>
  <c r="I21" i="1"/>
  <c r="AO30" i="2"/>
  <c r="C30" i="2" s="1"/>
  <c r="H54" i="1"/>
  <c r="H46" i="1"/>
  <c r="H38" i="1"/>
  <c r="H30" i="1"/>
  <c r="H22" i="1"/>
  <c r="H468" i="1"/>
  <c r="H149" i="1"/>
  <c r="AO158" i="2" s="1"/>
  <c r="C158" i="2" s="1"/>
  <c r="H169" i="1"/>
  <c r="AO178" i="2" s="1"/>
  <c r="C178" i="2" s="1"/>
  <c r="H126" i="1"/>
  <c r="H118" i="1"/>
  <c r="H187" i="1"/>
  <c r="H141" i="1"/>
  <c r="AO150" i="2" s="1"/>
  <c r="C150" i="2" s="1"/>
  <c r="H62" i="1"/>
  <c r="H151" i="1"/>
  <c r="H165" i="1"/>
  <c r="AO174" i="2" s="1"/>
  <c r="C174" i="2" s="1"/>
  <c r="H153" i="1"/>
  <c r="AO162" i="2" s="1"/>
  <c r="C162" i="2" s="1"/>
  <c r="AO335" i="2"/>
  <c r="C335" i="2" s="1"/>
  <c r="I179" i="1"/>
  <c r="AO188" i="2"/>
  <c r="C188" i="2" s="1"/>
  <c r="AO65" i="2"/>
  <c r="C65" i="2" s="1"/>
  <c r="I40" i="1"/>
  <c r="I480" i="1"/>
  <c r="I466" i="1"/>
  <c r="H416" i="1"/>
  <c r="H379" i="1"/>
  <c r="AO388" i="2" s="1"/>
  <c r="C388" i="2" s="1"/>
  <c r="H347" i="1"/>
  <c r="AO356" i="2" s="1"/>
  <c r="C356" i="2" s="1"/>
  <c r="H341" i="1"/>
  <c r="AO350" i="2" s="1"/>
  <c r="C350" i="2" s="1"/>
  <c r="H333" i="1"/>
  <c r="AO342" i="2" s="1"/>
  <c r="C342" i="2" s="1"/>
  <c r="H329" i="1"/>
  <c r="H268" i="1"/>
  <c r="AO277" i="2" s="1"/>
  <c r="C277" i="2" s="1"/>
  <c r="H260" i="1"/>
  <c r="AO269" i="2" s="1"/>
  <c r="C269" i="2" s="1"/>
  <c r="E274" i="2"/>
  <c r="E211" i="2"/>
  <c r="E366" i="2"/>
  <c r="E190" i="2"/>
  <c r="E126" i="2"/>
  <c r="E384" i="2"/>
  <c r="E157" i="2"/>
  <c r="E147" i="2"/>
  <c r="E419" i="2"/>
  <c r="E227" i="2"/>
  <c r="E318" i="2"/>
  <c r="E188" i="2"/>
  <c r="E440" i="2"/>
  <c r="E209" i="2"/>
  <c r="E353" i="2"/>
  <c r="E291" i="2"/>
  <c r="E193" i="2"/>
  <c r="E32" i="2"/>
  <c r="E316" i="2"/>
  <c r="E89" i="2"/>
  <c r="E289" i="2"/>
  <c r="E417" i="2"/>
  <c r="E62" i="2"/>
  <c r="E412" i="2"/>
  <c r="E119" i="2"/>
  <c r="E320" i="2"/>
  <c r="AM15" i="2"/>
  <c r="E92" i="2"/>
  <c r="E229" i="2"/>
  <c r="E183" i="2"/>
  <c r="E101" i="2"/>
  <c r="E247" i="2"/>
  <c r="E380" i="2"/>
  <c r="E55" i="2"/>
  <c r="E375" i="2"/>
  <c r="E449" i="2"/>
  <c r="E455" i="2"/>
  <c r="E64" i="2"/>
  <c r="E252" i="2"/>
  <c r="E446" i="2"/>
  <c r="E192" i="2"/>
  <c r="E286" i="2"/>
  <c r="E23" i="2"/>
  <c r="E350" i="2"/>
  <c r="E115" i="2"/>
  <c r="E323" i="2"/>
  <c r="E451" i="2"/>
  <c r="E259" i="2"/>
  <c r="E153" i="2"/>
  <c r="E385" i="2"/>
  <c r="E158" i="2"/>
  <c r="E51" i="2"/>
  <c r="E382" i="2"/>
  <c r="E278" i="2"/>
  <c r="E387" i="2"/>
  <c r="E321" i="2"/>
  <c r="E94" i="2"/>
  <c r="E93" i="2"/>
  <c r="E65" i="2"/>
  <c r="E241" i="2"/>
  <c r="E30" i="2"/>
  <c r="E452" i="2"/>
  <c r="E225" i="2"/>
  <c r="E305" i="2"/>
  <c r="E369" i="2"/>
  <c r="E433" i="2"/>
  <c r="E78" i="2"/>
  <c r="E430" i="2"/>
  <c r="E420" i="2"/>
  <c r="E61" i="2"/>
  <c r="E35" i="2"/>
  <c r="E99" i="2"/>
  <c r="E163" i="2"/>
  <c r="E371" i="2"/>
  <c r="E435" i="2"/>
  <c r="E121" i="2"/>
  <c r="E270" i="2"/>
  <c r="E307" i="2"/>
  <c r="E257" i="2"/>
  <c r="E373" i="2"/>
  <c r="E130" i="2"/>
  <c r="E60" i="2"/>
  <c r="E220" i="2"/>
  <c r="E457" i="2"/>
  <c r="E162" i="2"/>
  <c r="E197" i="2"/>
  <c r="E194" i="2"/>
  <c r="E98" i="2"/>
  <c r="E392" i="2"/>
  <c r="E146" i="2"/>
  <c r="E263" i="2"/>
  <c r="E393" i="2"/>
  <c r="E322" i="2"/>
  <c r="E82" i="2"/>
  <c r="E260" i="2"/>
  <c r="E448" i="2"/>
  <c r="E370" i="2"/>
  <c r="E309" i="2"/>
  <c r="E50" i="2"/>
  <c r="E386" i="2"/>
  <c r="E228" i="2"/>
  <c r="E391" i="2"/>
  <c r="E161" i="2"/>
  <c r="E114" i="2"/>
  <c r="E242" i="2"/>
  <c r="E72" i="2"/>
  <c r="E181" i="2"/>
  <c r="E54" i="2"/>
  <c r="E118" i="2"/>
  <c r="E150" i="2"/>
  <c r="E214" i="2"/>
  <c r="E246" i="2"/>
  <c r="E402" i="2"/>
  <c r="E295" i="2"/>
  <c r="E407" i="2"/>
  <c r="E418" i="2"/>
  <c r="E104" i="2"/>
  <c r="E360" i="2"/>
  <c r="E133" i="2"/>
  <c r="E71" i="2"/>
  <c r="E199" i="2"/>
  <c r="E439" i="2"/>
  <c r="E236" i="2"/>
  <c r="E279" i="2"/>
  <c r="E356" i="2"/>
  <c r="E182" i="2"/>
  <c r="E135" i="2"/>
  <c r="E213" i="2"/>
  <c r="E262" i="2"/>
  <c r="E167" i="2"/>
  <c r="E324" i="2"/>
  <c r="E39" i="2"/>
  <c r="E36" i="2"/>
  <c r="E338" i="2"/>
  <c r="E68" i="2"/>
  <c r="E245" i="2"/>
  <c r="E164" i="2"/>
  <c r="E325" i="2"/>
  <c r="E413" i="2"/>
  <c r="E122" i="2"/>
  <c r="E344" i="2"/>
  <c r="E368" i="2"/>
  <c r="E389" i="2"/>
  <c r="E134" i="2"/>
  <c r="E198" i="2"/>
  <c r="E296" i="2"/>
  <c r="E293" i="2"/>
  <c r="E429" i="2"/>
  <c r="E138" i="2"/>
  <c r="E120" i="2"/>
  <c r="E248" i="2"/>
  <c r="E292" i="2"/>
  <c r="E40" i="2"/>
  <c r="E329" i="2"/>
  <c r="E390" i="2"/>
  <c r="E272" i="2"/>
  <c r="E283" i="2"/>
  <c r="E347" i="2"/>
  <c r="E196" i="2"/>
  <c r="E359" i="2"/>
  <c r="E437" i="2"/>
  <c r="E178" i="2"/>
  <c r="E210" i="2"/>
  <c r="E200" i="2"/>
  <c r="E328" i="2"/>
  <c r="E341" i="2"/>
  <c r="E361" i="2"/>
  <c r="E425" i="2"/>
  <c r="E38" i="2"/>
  <c r="E169" i="2"/>
  <c r="E269" i="2"/>
  <c r="E381" i="2"/>
  <c r="E445" i="2"/>
  <c r="E394" i="2"/>
  <c r="E280" i="2"/>
  <c r="E408" i="2"/>
  <c r="E70" i="2"/>
  <c r="E166" i="2"/>
  <c r="E343" i="2"/>
  <c r="E297" i="2"/>
  <c r="E345" i="2"/>
  <c r="E304" i="2"/>
  <c r="E299" i="2"/>
  <c r="E108" i="2"/>
  <c r="E97" i="2"/>
  <c r="E277" i="2"/>
  <c r="E230" i="2"/>
  <c r="E306" i="2"/>
  <c r="E69" i="2"/>
  <c r="E103" i="2"/>
  <c r="E231" i="2"/>
  <c r="E24" i="2"/>
  <c r="E405" i="2"/>
  <c r="E453" i="2"/>
  <c r="E86" i="2"/>
  <c r="E232" i="2"/>
  <c r="E357" i="2"/>
  <c r="E52" i="2"/>
  <c r="E186" i="2"/>
  <c r="E216" i="2"/>
  <c r="E240" i="2"/>
  <c r="E331" i="2"/>
  <c r="E168" i="2"/>
  <c r="E428" i="2"/>
  <c r="E397" i="2"/>
  <c r="E312" i="2"/>
  <c r="E444" i="2"/>
  <c r="E416" i="2"/>
  <c r="E102" i="2"/>
  <c r="E450" i="2"/>
  <c r="E313" i="2"/>
  <c r="E80" i="2"/>
  <c r="E336" i="2"/>
  <c r="E132" i="2"/>
  <c r="E26" i="2"/>
  <c r="E100" i="2"/>
  <c r="E172" i="2"/>
  <c r="E388" i="2"/>
  <c r="E29" i="2"/>
  <c r="E421" i="2"/>
  <c r="E34" i="2"/>
  <c r="E66" i="2"/>
  <c r="E226" i="2"/>
  <c r="E258" i="2"/>
  <c r="E354" i="2"/>
  <c r="E311" i="2"/>
  <c r="E423" i="2"/>
  <c r="E434" i="2"/>
  <c r="E136" i="2"/>
  <c r="E264" i="2"/>
  <c r="E41" i="2"/>
  <c r="E173" i="2"/>
  <c r="E87" i="2"/>
  <c r="E151" i="2"/>
  <c r="E215" i="2"/>
  <c r="E327" i="2"/>
  <c r="E129" i="2"/>
  <c r="E261" i="2"/>
  <c r="E290" i="2"/>
  <c r="E22" i="2"/>
  <c r="E25" i="2"/>
  <c r="E21" i="2"/>
  <c r="E148" i="2"/>
  <c r="E81" i="2"/>
  <c r="E154" i="2"/>
  <c r="E314" i="2"/>
  <c r="E442" i="2"/>
  <c r="E149" i="2"/>
  <c r="E255" i="2"/>
  <c r="E300" i="2"/>
  <c r="E165" i="2"/>
  <c r="E91" i="2"/>
  <c r="E180" i="2"/>
  <c r="E308" i="2"/>
  <c r="E432" i="2"/>
  <c r="E113" i="2"/>
  <c r="E237" i="2"/>
  <c r="E42" i="2"/>
  <c r="E106" i="2"/>
  <c r="E170" i="2"/>
  <c r="E266" i="2"/>
  <c r="E330" i="2"/>
  <c r="E458" i="2"/>
  <c r="E152" i="2"/>
  <c r="E53" i="2"/>
  <c r="E79" i="2"/>
  <c r="E143" i="2"/>
  <c r="E207" i="2"/>
  <c r="E271" i="2"/>
  <c r="E319" i="2"/>
  <c r="E367" i="2"/>
  <c r="E431" i="2"/>
  <c r="E140" i="2"/>
  <c r="E332" i="2"/>
  <c r="E105" i="2"/>
  <c r="E185" i="2"/>
  <c r="E249" i="2"/>
  <c r="E409" i="2"/>
  <c r="E294" i="2"/>
  <c r="E406" i="2"/>
  <c r="E176" i="2"/>
  <c r="E436" i="2"/>
  <c r="E77" i="2"/>
  <c r="E43" i="2"/>
  <c r="E107" i="2"/>
  <c r="E171" i="2"/>
  <c r="E203" i="2"/>
  <c r="E235" i="2"/>
  <c r="E267" i="2"/>
  <c r="E315" i="2"/>
  <c r="E363" i="2"/>
  <c r="E427" i="2"/>
  <c r="E276" i="2"/>
  <c r="E189" i="2"/>
  <c r="E250" i="2"/>
  <c r="E410" i="2"/>
  <c r="E63" i="2"/>
  <c r="E191" i="2"/>
  <c r="E415" i="2"/>
  <c r="E233" i="2"/>
  <c r="E377" i="2"/>
  <c r="E326" i="2"/>
  <c r="E400" i="2"/>
  <c r="E155" i="2"/>
  <c r="E411" i="2"/>
  <c r="E84" i="2"/>
  <c r="E212" i="2"/>
  <c r="E340" i="2"/>
  <c r="E145" i="2"/>
  <c r="E253" i="2"/>
  <c r="E58" i="2"/>
  <c r="E218" i="2"/>
  <c r="E282" i="2"/>
  <c r="E346" i="2"/>
  <c r="E56" i="2"/>
  <c r="E376" i="2"/>
  <c r="E85" i="2"/>
  <c r="E31" i="2"/>
  <c r="E95" i="2"/>
  <c r="E159" i="2"/>
  <c r="E223" i="2"/>
  <c r="E287" i="2"/>
  <c r="E383" i="2"/>
  <c r="E447" i="2"/>
  <c r="E44" i="2"/>
  <c r="E204" i="2"/>
  <c r="E364" i="2"/>
  <c r="E424" i="2"/>
  <c r="E137" i="2"/>
  <c r="E201" i="2"/>
  <c r="E265" i="2"/>
  <c r="E349" i="2"/>
  <c r="E441" i="2"/>
  <c r="E342" i="2"/>
  <c r="E374" i="2"/>
  <c r="E422" i="2"/>
  <c r="E48" i="2"/>
  <c r="E112" i="2"/>
  <c r="E208" i="2"/>
  <c r="E109" i="2"/>
  <c r="E59" i="2"/>
  <c r="E123" i="2"/>
  <c r="E379" i="2"/>
  <c r="E443" i="2"/>
  <c r="E404" i="2"/>
  <c r="E221" i="2"/>
  <c r="E333" i="2"/>
  <c r="E90" i="2"/>
  <c r="E202" i="2"/>
  <c r="E378" i="2"/>
  <c r="E127" i="2"/>
  <c r="E351" i="2"/>
  <c r="E396" i="2"/>
  <c r="E73" i="2"/>
  <c r="E285" i="2"/>
  <c r="E358" i="2"/>
  <c r="E454" i="2"/>
  <c r="E49" i="2"/>
  <c r="E27" i="2"/>
  <c r="E116" i="2"/>
  <c r="E244" i="2"/>
  <c r="E372" i="2"/>
  <c r="E45" i="2"/>
  <c r="E205" i="2"/>
  <c r="E301" i="2"/>
  <c r="E365" i="2"/>
  <c r="E74" i="2"/>
  <c r="E234" i="2"/>
  <c r="E298" i="2"/>
  <c r="E362" i="2"/>
  <c r="E426" i="2"/>
  <c r="E88" i="2"/>
  <c r="E184" i="2"/>
  <c r="E117" i="2"/>
  <c r="E47" i="2"/>
  <c r="E111" i="2"/>
  <c r="E175" i="2"/>
  <c r="E239" i="2"/>
  <c r="E303" i="2"/>
  <c r="E335" i="2"/>
  <c r="E399" i="2"/>
  <c r="E76" i="2"/>
  <c r="E268" i="2"/>
  <c r="E456" i="2"/>
  <c r="E37" i="2"/>
  <c r="E217" i="2"/>
  <c r="E281" i="2"/>
  <c r="E317" i="2"/>
  <c r="E310" i="2"/>
  <c r="E438" i="2"/>
  <c r="E144" i="2"/>
  <c r="E141" i="2"/>
  <c r="E75" i="2"/>
  <c r="E139" i="2"/>
  <c r="E187" i="2"/>
  <c r="E219" i="2"/>
  <c r="E251" i="2"/>
  <c r="E395" i="2"/>
  <c r="H311" i="1"/>
  <c r="H296" i="1"/>
  <c r="I282" i="1"/>
  <c r="H189" i="1"/>
  <c r="H61" i="1"/>
  <c r="H389" i="1"/>
  <c r="AO398" i="2" s="1"/>
  <c r="C398" i="2" s="1"/>
  <c r="H373" i="1"/>
  <c r="AO382" i="2" s="1"/>
  <c r="C382" i="2" s="1"/>
  <c r="H427" i="1"/>
  <c r="H337" i="1"/>
  <c r="H324" i="1"/>
  <c r="H302" i="1"/>
  <c r="H298" i="1"/>
  <c r="H294" i="1"/>
  <c r="H290" i="1"/>
  <c r="H286" i="1"/>
  <c r="H276" i="1"/>
  <c r="I268" i="1"/>
  <c r="I260" i="1"/>
  <c r="I175" i="1"/>
  <c r="H138" i="1"/>
  <c r="H134" i="1"/>
  <c r="H130" i="1"/>
  <c r="H122" i="1"/>
  <c r="H114" i="1"/>
  <c r="H408" i="1"/>
  <c r="H377" i="1"/>
  <c r="AO386" i="2" s="1"/>
  <c r="C386" i="2" s="1"/>
  <c r="H369" i="1"/>
  <c r="AO378" i="2" s="1"/>
  <c r="C378" i="2" s="1"/>
  <c r="H301" i="1"/>
  <c r="H285" i="1"/>
  <c r="H65" i="1"/>
  <c r="H57" i="1"/>
  <c r="H49" i="1"/>
  <c r="H41" i="1"/>
  <c r="H33" i="1"/>
  <c r="H25" i="1"/>
  <c r="H52" i="1"/>
  <c r="H44" i="1"/>
  <c r="H36" i="1"/>
  <c r="H28" i="1"/>
  <c r="H20" i="1"/>
  <c r="H315" i="1"/>
  <c r="I389" i="1"/>
  <c r="I357" i="1"/>
  <c r="H280" i="1"/>
  <c r="H272" i="1"/>
  <c r="AO281" i="2" s="1"/>
  <c r="C281" i="2" s="1"/>
  <c r="H281" i="1"/>
  <c r="H279" i="1"/>
  <c r="H277" i="1"/>
  <c r="H275" i="1"/>
  <c r="H273" i="1"/>
  <c r="H271" i="1"/>
  <c r="H269" i="1"/>
  <c r="H267" i="1"/>
  <c r="H265" i="1"/>
  <c r="H263" i="1"/>
  <c r="I246" i="1"/>
  <c r="I242" i="1"/>
  <c r="I234" i="1"/>
  <c r="I230" i="1"/>
  <c r="I226" i="1"/>
  <c r="I218" i="1"/>
  <c r="I214" i="1"/>
  <c r="I210" i="1"/>
  <c r="I202" i="1"/>
  <c r="I198" i="1"/>
  <c r="I171" i="1"/>
  <c r="I147" i="1"/>
  <c r="I241" i="1"/>
  <c r="I233" i="1"/>
  <c r="I225" i="1"/>
  <c r="I217" i="1"/>
  <c r="I209" i="1"/>
  <c r="I201" i="1"/>
  <c r="H63" i="1"/>
  <c r="I84" i="1"/>
  <c r="H50" i="1"/>
  <c r="H42" i="1"/>
  <c r="H34" i="1"/>
  <c r="H26" i="1"/>
  <c r="H307" i="1"/>
  <c r="H395" i="1"/>
  <c r="AO404" i="2" s="1"/>
  <c r="C404" i="2" s="1"/>
  <c r="H363" i="1"/>
  <c r="H351" i="1"/>
  <c r="AO360" i="2" s="1"/>
  <c r="C360" i="2" s="1"/>
  <c r="H343" i="1"/>
  <c r="H399" i="1"/>
  <c r="I333" i="1"/>
  <c r="H325" i="1"/>
  <c r="H278" i="1"/>
  <c r="H270" i="1"/>
  <c r="H262" i="1"/>
  <c r="H304" i="1"/>
  <c r="AO313" i="2" s="1"/>
  <c r="C313" i="2" s="1"/>
  <c r="H288" i="1"/>
  <c r="I169" i="1"/>
  <c r="I145" i="1"/>
  <c r="H66" i="1"/>
  <c r="H143" i="1"/>
  <c r="H417" i="1"/>
  <c r="H415" i="1"/>
  <c r="AO424" i="2" s="1"/>
  <c r="C424" i="2" s="1"/>
  <c r="H383" i="1"/>
  <c r="H375" i="1"/>
  <c r="H367" i="1"/>
  <c r="I348" i="1"/>
  <c r="I346" i="1"/>
  <c r="I344" i="1"/>
  <c r="H335" i="1"/>
  <c r="H331" i="1"/>
  <c r="I327" i="1"/>
  <c r="H292" i="1"/>
  <c r="AO301" i="2" s="1"/>
  <c r="C301" i="2" s="1"/>
  <c r="H251" i="1"/>
  <c r="H194" i="1"/>
  <c r="I149" i="1"/>
  <c r="H137" i="1"/>
  <c r="H133" i="1"/>
  <c r="H129" i="1"/>
  <c r="H125" i="1"/>
  <c r="H121" i="1"/>
  <c r="H117" i="1"/>
  <c r="H113" i="1"/>
  <c r="H159" i="1"/>
  <c r="H407" i="1"/>
  <c r="I381" i="1"/>
  <c r="I373" i="1"/>
  <c r="H283" i="1"/>
  <c r="AO292" i="2" s="1"/>
  <c r="C292" i="2" s="1"/>
  <c r="H498" i="1"/>
  <c r="H494" i="1"/>
  <c r="H490" i="1"/>
  <c r="H486" i="1"/>
  <c r="H469" i="1"/>
  <c r="H497" i="1"/>
  <c r="H493" i="1"/>
  <c r="I493" i="1" s="1"/>
  <c r="H489" i="1"/>
  <c r="H485" i="1"/>
  <c r="H432" i="1"/>
  <c r="H405" i="1"/>
  <c r="I351" i="1"/>
  <c r="I345" i="1"/>
  <c r="I341" i="1"/>
  <c r="I258" i="1"/>
  <c r="I292" i="1"/>
  <c r="H259" i="1"/>
  <c r="I173" i="1"/>
  <c r="I165" i="1"/>
  <c r="I157" i="1"/>
  <c r="I141" i="1"/>
  <c r="H186" i="1"/>
  <c r="I385" i="1"/>
  <c r="I369" i="1"/>
  <c r="I155" i="1"/>
  <c r="H482" i="1"/>
  <c r="H483" i="1"/>
  <c r="H477" i="1"/>
  <c r="H461" i="1"/>
  <c r="I461" i="1" s="1"/>
  <c r="H424" i="1"/>
  <c r="H397" i="1"/>
  <c r="H422" i="1"/>
  <c r="I415" i="1"/>
  <c r="H398" i="1"/>
  <c r="I391" i="1"/>
  <c r="H340" i="1"/>
  <c r="H332" i="1"/>
  <c r="H317" i="1"/>
  <c r="H309" i="1"/>
  <c r="I304" i="1"/>
  <c r="H300" i="1"/>
  <c r="H261" i="1"/>
  <c r="H252" i="1"/>
  <c r="H409" i="1"/>
  <c r="H463" i="1"/>
  <c r="H459" i="1"/>
  <c r="H430" i="1"/>
  <c r="H419" i="1"/>
  <c r="H403" i="1"/>
  <c r="H479" i="1"/>
  <c r="H475" i="1"/>
  <c r="H437" i="1"/>
  <c r="H406" i="1"/>
  <c r="I387" i="1"/>
  <c r="I379" i="1"/>
  <c r="I371" i="1"/>
  <c r="H413" i="1"/>
  <c r="H321" i="1"/>
  <c r="H313" i="1"/>
  <c r="H471" i="1"/>
  <c r="H467" i="1"/>
  <c r="H431" i="1"/>
  <c r="H421" i="1"/>
  <c r="H396" i="1"/>
  <c r="H392" i="1"/>
  <c r="H388" i="1"/>
  <c r="H384" i="1"/>
  <c r="H380" i="1"/>
  <c r="H376" i="1"/>
  <c r="H372" i="1"/>
  <c r="H368" i="1"/>
  <c r="H364" i="1"/>
  <c r="H360" i="1"/>
  <c r="H305" i="1"/>
  <c r="H293" i="1"/>
  <c r="H299" i="1"/>
  <c r="AO308" i="2" s="1"/>
  <c r="C308" i="2" s="1"/>
  <c r="H295" i="1"/>
  <c r="I264" i="1"/>
  <c r="I256" i="1"/>
  <c r="H247" i="1"/>
  <c r="AO256" i="2" s="1"/>
  <c r="C256" i="2" s="1"/>
  <c r="H243" i="1"/>
  <c r="H239" i="1"/>
  <c r="AO248" i="2" s="1"/>
  <c r="C248" i="2" s="1"/>
  <c r="H235" i="1"/>
  <c r="H231" i="1"/>
  <c r="AO240" i="2" s="1"/>
  <c r="C240" i="2" s="1"/>
  <c r="H227" i="1"/>
  <c r="H223" i="1"/>
  <c r="H188" i="1"/>
  <c r="H180" i="1"/>
  <c r="H190" i="1"/>
  <c r="H195" i="1"/>
  <c r="AO204" i="2" s="1"/>
  <c r="C204" i="2" s="1"/>
  <c r="H92" i="1"/>
  <c r="H111" i="1"/>
  <c r="H107" i="1"/>
  <c r="H103" i="1"/>
  <c r="H83" i="1"/>
  <c r="H79" i="1"/>
  <c r="H183" i="1"/>
  <c r="H108" i="1"/>
  <c r="H76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2" i="1"/>
  <c r="H15" i="1"/>
  <c r="H13" i="1"/>
  <c r="AO22" i="2" s="1"/>
  <c r="C22" i="2" s="1"/>
  <c r="H101" i="1"/>
  <c r="H85" i="1"/>
  <c r="H18" i="1"/>
  <c r="H17" i="1"/>
  <c r="AO26" i="2" s="1"/>
  <c r="C26" i="2" s="1"/>
  <c r="H451" i="1"/>
  <c r="I401" i="1"/>
  <c r="H464" i="1"/>
  <c r="I498" i="1"/>
  <c r="I486" i="1"/>
  <c r="H455" i="1"/>
  <c r="H447" i="1"/>
  <c r="H439" i="1"/>
  <c r="I489" i="1"/>
  <c r="I485" i="1"/>
  <c r="H456" i="1"/>
  <c r="H448" i="1"/>
  <c r="H440" i="1"/>
  <c r="H452" i="1"/>
  <c r="H444" i="1"/>
  <c r="H420" i="1"/>
  <c r="H336" i="1"/>
  <c r="H328" i="1"/>
  <c r="H436" i="1"/>
  <c r="H428" i="1"/>
  <c r="H458" i="1"/>
  <c r="H450" i="1"/>
  <c r="H442" i="1"/>
  <c r="H404" i="1"/>
  <c r="H355" i="1"/>
  <c r="H303" i="1"/>
  <c r="H291" i="1"/>
  <c r="H287" i="1"/>
  <c r="H253" i="1"/>
  <c r="H249" i="1"/>
  <c r="H250" i="1"/>
  <c r="I239" i="1"/>
  <c r="I231" i="1"/>
  <c r="H219" i="1"/>
  <c r="H215" i="1"/>
  <c r="H211" i="1"/>
  <c r="H207" i="1"/>
  <c r="H203" i="1"/>
  <c r="H199" i="1"/>
  <c r="I195" i="1"/>
  <c r="H59" i="1"/>
  <c r="H51" i="1"/>
  <c r="H43" i="1"/>
  <c r="H35" i="1"/>
  <c r="H27" i="1"/>
  <c r="H19" i="1"/>
  <c r="H91" i="1"/>
  <c r="H96" i="1"/>
  <c r="H178" i="1"/>
  <c r="H172" i="1"/>
  <c r="H168" i="1"/>
  <c r="H164" i="1"/>
  <c r="H160" i="1"/>
  <c r="H156" i="1"/>
  <c r="H152" i="1"/>
  <c r="H148" i="1"/>
  <c r="H144" i="1"/>
  <c r="H109" i="1"/>
  <c r="H93" i="1"/>
  <c r="H77" i="1"/>
  <c r="H14" i="1"/>
  <c r="H443" i="1"/>
  <c r="I283" i="1"/>
  <c r="I266" i="1"/>
  <c r="H191" i="1"/>
  <c r="H500" i="1"/>
  <c r="H496" i="1"/>
  <c r="H492" i="1"/>
  <c r="H488" i="1"/>
  <c r="H484" i="1"/>
  <c r="H499" i="1"/>
  <c r="H495" i="1"/>
  <c r="H491" i="1"/>
  <c r="H487" i="1"/>
  <c r="I478" i="1"/>
  <c r="H462" i="1"/>
  <c r="H453" i="1"/>
  <c r="H445" i="1"/>
  <c r="H454" i="1"/>
  <c r="H446" i="1"/>
  <c r="H433" i="1"/>
  <c r="H418" i="1"/>
  <c r="H402" i="1"/>
  <c r="H429" i="1"/>
  <c r="H414" i="1"/>
  <c r="H412" i="1"/>
  <c r="I393" i="1"/>
  <c r="I377" i="1"/>
  <c r="I361" i="1"/>
  <c r="H356" i="1"/>
  <c r="H352" i="1"/>
  <c r="H297" i="1"/>
  <c r="H257" i="1"/>
  <c r="H254" i="1"/>
  <c r="H185" i="1"/>
  <c r="H110" i="1"/>
  <c r="H106" i="1"/>
  <c r="H102" i="1"/>
  <c r="H98" i="1"/>
  <c r="H94" i="1"/>
  <c r="H90" i="1"/>
  <c r="H86" i="1"/>
  <c r="H82" i="1"/>
  <c r="H78" i="1"/>
  <c r="H100" i="1"/>
  <c r="H74" i="1"/>
  <c r="H70" i="1"/>
  <c r="H184" i="1"/>
  <c r="H99" i="1"/>
  <c r="H95" i="1"/>
  <c r="H192" i="1"/>
  <c r="H104" i="1"/>
  <c r="H75" i="1"/>
  <c r="H71" i="1"/>
  <c r="H67" i="1"/>
  <c r="H97" i="1"/>
  <c r="H81" i="1"/>
  <c r="I274" i="1"/>
  <c r="H481" i="1"/>
  <c r="H470" i="1"/>
  <c r="H457" i="1"/>
  <c r="H449" i="1"/>
  <c r="H441" i="1"/>
  <c r="H435" i="1"/>
  <c r="H438" i="1"/>
  <c r="H426" i="1"/>
  <c r="H410" i="1"/>
  <c r="H400" i="1"/>
  <c r="H473" i="1"/>
  <c r="H434" i="1"/>
  <c r="H394" i="1"/>
  <c r="H390" i="1"/>
  <c r="H386" i="1"/>
  <c r="H382" i="1"/>
  <c r="H378" i="1"/>
  <c r="H374" i="1"/>
  <c r="H370" i="1"/>
  <c r="H366" i="1"/>
  <c r="H362" i="1"/>
  <c r="H358" i="1"/>
  <c r="H338" i="1"/>
  <c r="H330" i="1"/>
  <c r="H465" i="1"/>
  <c r="H354" i="1"/>
  <c r="H289" i="1"/>
  <c r="H322" i="1"/>
  <c r="H320" i="1"/>
  <c r="H318" i="1"/>
  <c r="H316" i="1"/>
  <c r="H314" i="1"/>
  <c r="H312" i="1"/>
  <c r="H310" i="1"/>
  <c r="H308" i="1"/>
  <c r="H306" i="1"/>
  <c r="H255" i="1"/>
  <c r="H193" i="1"/>
  <c r="H177" i="1"/>
  <c r="H88" i="1"/>
  <c r="H72" i="1"/>
  <c r="H68" i="1"/>
  <c r="H174" i="1"/>
  <c r="H170" i="1"/>
  <c r="H166" i="1"/>
  <c r="H162" i="1"/>
  <c r="H158" i="1"/>
  <c r="H154" i="1"/>
  <c r="H150" i="1"/>
  <c r="H146" i="1"/>
  <c r="H142" i="1"/>
  <c r="H87" i="1"/>
  <c r="H80" i="1"/>
  <c r="H73" i="1"/>
  <c r="H69" i="1"/>
  <c r="H182" i="1"/>
  <c r="H176" i="1"/>
  <c r="H105" i="1"/>
  <c r="H89" i="1"/>
  <c r="H16" i="1"/>
  <c r="I272" i="1" l="1"/>
  <c r="I181" i="1"/>
  <c r="I349" i="1"/>
  <c r="I342" i="1"/>
  <c r="I153" i="1"/>
  <c r="I213" i="1"/>
  <c r="AO33" i="2"/>
  <c r="C33" i="2" s="1"/>
  <c r="AO432" i="2"/>
  <c r="C432" i="2" s="1"/>
  <c r="I163" i="1"/>
  <c r="I299" i="1"/>
  <c r="I395" i="1"/>
  <c r="I161" i="1"/>
  <c r="AO69" i="2"/>
  <c r="C69" i="2" s="1"/>
  <c r="AO67" i="2"/>
  <c r="C67" i="2" s="1"/>
  <c r="I359" i="1"/>
  <c r="I347" i="1"/>
  <c r="I197" i="1"/>
  <c r="I350" i="1"/>
  <c r="I245" i="1"/>
  <c r="AO176" i="2"/>
  <c r="C176" i="2" s="1"/>
  <c r="AO32" i="2"/>
  <c r="C32" i="2" s="1"/>
  <c r="AO64" i="2"/>
  <c r="C64" i="2" s="1"/>
  <c r="I229" i="1"/>
  <c r="I206" i="1"/>
  <c r="I222" i="1"/>
  <c r="I238" i="1"/>
  <c r="I87" i="1"/>
  <c r="AO96" i="2"/>
  <c r="C96" i="2" s="1"/>
  <c r="I88" i="1"/>
  <c r="AO97" i="2"/>
  <c r="C97" i="2" s="1"/>
  <c r="I322" i="1"/>
  <c r="AO331" i="2"/>
  <c r="C331" i="2" s="1"/>
  <c r="I434" i="1"/>
  <c r="AO443" i="2"/>
  <c r="C443" i="2" s="1"/>
  <c r="I99" i="1"/>
  <c r="AO108" i="2"/>
  <c r="C108" i="2" s="1"/>
  <c r="I257" i="1"/>
  <c r="AO266" i="2"/>
  <c r="C266" i="2" s="1"/>
  <c r="I433" i="1"/>
  <c r="AO442" i="2"/>
  <c r="C442" i="2" s="1"/>
  <c r="I488" i="1"/>
  <c r="I160" i="1"/>
  <c r="AO169" i="2"/>
  <c r="C169" i="2" s="1"/>
  <c r="I59" i="1"/>
  <c r="AO68" i="2"/>
  <c r="C68" i="2" s="1"/>
  <c r="I249" i="1"/>
  <c r="AO258" i="2"/>
  <c r="C258" i="2" s="1"/>
  <c r="I444" i="1"/>
  <c r="AO453" i="2"/>
  <c r="C453" i="2" s="1"/>
  <c r="I232" i="1"/>
  <c r="AO241" i="2"/>
  <c r="C241" i="2" s="1"/>
  <c r="I360" i="1"/>
  <c r="AO369" i="2"/>
  <c r="C369" i="2" s="1"/>
  <c r="I413" i="1"/>
  <c r="AO422" i="2"/>
  <c r="C422" i="2" s="1"/>
  <c r="I459" i="1"/>
  <c r="I422" i="1"/>
  <c r="AO431" i="2"/>
  <c r="C431" i="2" s="1"/>
  <c r="I494" i="1"/>
  <c r="I129" i="1"/>
  <c r="AO138" i="2"/>
  <c r="C138" i="2" s="1"/>
  <c r="I375" i="1"/>
  <c r="AO384" i="2"/>
  <c r="C384" i="2" s="1"/>
  <c r="I262" i="1"/>
  <c r="AO271" i="2"/>
  <c r="C271" i="2" s="1"/>
  <c r="I34" i="1"/>
  <c r="AO43" i="2"/>
  <c r="C43" i="2" s="1"/>
  <c r="I277" i="1"/>
  <c r="AO286" i="2"/>
  <c r="C286" i="2" s="1"/>
  <c r="I52" i="1"/>
  <c r="AO61" i="2"/>
  <c r="C61" i="2" s="1"/>
  <c r="I114" i="1"/>
  <c r="AO123" i="2"/>
  <c r="C123" i="2" s="1"/>
  <c r="I298" i="1"/>
  <c r="AO307" i="2"/>
  <c r="C307" i="2" s="1"/>
  <c r="I62" i="1"/>
  <c r="AO71" i="2"/>
  <c r="C71" i="2" s="1"/>
  <c r="I22" i="1"/>
  <c r="AO31" i="2"/>
  <c r="C31" i="2" s="1"/>
  <c r="I131" i="1"/>
  <c r="AO140" i="2"/>
  <c r="C140" i="2" s="1"/>
  <c r="I339" i="1"/>
  <c r="AO348" i="2"/>
  <c r="I89" i="1"/>
  <c r="AO98" i="2"/>
  <c r="C98" i="2" s="1"/>
  <c r="I177" i="1"/>
  <c r="AO186" i="2"/>
  <c r="C186" i="2" s="1"/>
  <c r="I316" i="1"/>
  <c r="AO325" i="2"/>
  <c r="C325" i="2" s="1"/>
  <c r="I289" i="1"/>
  <c r="AO298" i="2"/>
  <c r="C298" i="2" s="1"/>
  <c r="I338" i="1"/>
  <c r="AO347" i="2"/>
  <c r="C347" i="2" s="1"/>
  <c r="I370" i="1"/>
  <c r="AO379" i="2"/>
  <c r="C379" i="2" s="1"/>
  <c r="I386" i="1"/>
  <c r="AO395" i="2"/>
  <c r="C395" i="2" s="1"/>
  <c r="I473" i="1"/>
  <c r="I438" i="1"/>
  <c r="AO447" i="2"/>
  <c r="C447" i="2" s="1"/>
  <c r="I457" i="1"/>
  <c r="I97" i="1"/>
  <c r="AO106" i="2"/>
  <c r="C106" i="2" s="1"/>
  <c r="I104" i="1"/>
  <c r="AO113" i="2"/>
  <c r="C113" i="2" s="1"/>
  <c r="I184" i="1"/>
  <c r="AO193" i="2"/>
  <c r="C193" i="2" s="1"/>
  <c r="I78" i="1"/>
  <c r="AO87" i="2"/>
  <c r="C87" i="2" s="1"/>
  <c r="I94" i="1"/>
  <c r="AO103" i="2"/>
  <c r="C103" i="2" s="1"/>
  <c r="I110" i="1"/>
  <c r="AO119" i="2"/>
  <c r="C119" i="2" s="1"/>
  <c r="I297" i="1"/>
  <c r="AO306" i="2"/>
  <c r="C306" i="2" s="1"/>
  <c r="I429" i="1"/>
  <c r="AO438" i="2"/>
  <c r="C438" i="2" s="1"/>
  <c r="I446" i="1"/>
  <c r="AO455" i="2"/>
  <c r="C455" i="2" s="1"/>
  <c r="I462" i="1"/>
  <c r="I495" i="1"/>
  <c r="I492" i="1"/>
  <c r="I77" i="1"/>
  <c r="AO86" i="2"/>
  <c r="C86" i="2" s="1"/>
  <c r="I148" i="1"/>
  <c r="AO157" i="2"/>
  <c r="C157" i="2" s="1"/>
  <c r="I164" i="1"/>
  <c r="AO173" i="2"/>
  <c r="C173" i="2" s="1"/>
  <c r="I96" i="1"/>
  <c r="AO105" i="2"/>
  <c r="C105" i="2" s="1"/>
  <c r="I35" i="1"/>
  <c r="AO44" i="2"/>
  <c r="C44" i="2" s="1"/>
  <c r="I211" i="1"/>
  <c r="AO220" i="2"/>
  <c r="C220" i="2" s="1"/>
  <c r="I253" i="1"/>
  <c r="AO262" i="2"/>
  <c r="C262" i="2" s="1"/>
  <c r="I303" i="1"/>
  <c r="AO312" i="2"/>
  <c r="C312" i="2" s="1"/>
  <c r="I450" i="1"/>
  <c r="I328" i="1"/>
  <c r="AO337" i="2"/>
  <c r="C337" i="2" s="1"/>
  <c r="I452" i="1"/>
  <c r="I447" i="1"/>
  <c r="AO456" i="2"/>
  <c r="C456" i="2" s="1"/>
  <c r="I464" i="1"/>
  <c r="I18" i="1"/>
  <c r="AO27" i="2"/>
  <c r="C27" i="2" s="1"/>
  <c r="I15" i="1"/>
  <c r="AO24" i="2"/>
  <c r="C24" i="2" s="1"/>
  <c r="I204" i="1"/>
  <c r="AO213" i="2"/>
  <c r="C213" i="2" s="1"/>
  <c r="I220" i="1"/>
  <c r="AO229" i="2"/>
  <c r="C229" i="2" s="1"/>
  <c r="I236" i="1"/>
  <c r="AO245" i="2"/>
  <c r="C245" i="2" s="1"/>
  <c r="I76" i="1"/>
  <c r="AO85" i="2"/>
  <c r="C85" i="2" s="1"/>
  <c r="I83" i="1"/>
  <c r="AO92" i="2"/>
  <c r="C92" i="2" s="1"/>
  <c r="I92" i="1"/>
  <c r="AO101" i="2"/>
  <c r="C101" i="2" s="1"/>
  <c r="I188" i="1"/>
  <c r="AO197" i="2"/>
  <c r="C197" i="2" s="1"/>
  <c r="I235" i="1"/>
  <c r="AO244" i="2"/>
  <c r="C244" i="2" s="1"/>
  <c r="I364" i="1"/>
  <c r="AO373" i="2"/>
  <c r="C373" i="2" s="1"/>
  <c r="I380" i="1"/>
  <c r="AO389" i="2"/>
  <c r="C389" i="2" s="1"/>
  <c r="I396" i="1"/>
  <c r="AO405" i="2"/>
  <c r="C405" i="2" s="1"/>
  <c r="I471" i="1"/>
  <c r="I406" i="1"/>
  <c r="AO415" i="2"/>
  <c r="C415" i="2" s="1"/>
  <c r="I403" i="1"/>
  <c r="AO412" i="2"/>
  <c r="C412" i="2" s="1"/>
  <c r="I463" i="1"/>
  <c r="I261" i="1"/>
  <c r="AO270" i="2"/>
  <c r="C270" i="2" s="1"/>
  <c r="I317" i="1"/>
  <c r="AO326" i="2"/>
  <c r="C326" i="2" s="1"/>
  <c r="I397" i="1"/>
  <c r="AO406" i="2"/>
  <c r="C406" i="2" s="1"/>
  <c r="I483" i="1"/>
  <c r="I469" i="1"/>
  <c r="I117" i="1"/>
  <c r="AO126" i="2"/>
  <c r="C126" i="2" s="1"/>
  <c r="I133" i="1"/>
  <c r="AO142" i="2"/>
  <c r="C142" i="2" s="1"/>
  <c r="I251" i="1"/>
  <c r="AO260" i="2"/>
  <c r="C260" i="2" s="1"/>
  <c r="I335" i="1"/>
  <c r="AO344" i="2"/>
  <c r="C344" i="2" s="1"/>
  <c r="I383" i="1"/>
  <c r="AO392" i="2"/>
  <c r="C392" i="2" s="1"/>
  <c r="I66" i="1"/>
  <c r="AO75" i="2"/>
  <c r="C75" i="2" s="1"/>
  <c r="I270" i="1"/>
  <c r="AO279" i="2"/>
  <c r="C279" i="2" s="1"/>
  <c r="I399" i="1"/>
  <c r="AO408" i="2"/>
  <c r="C408" i="2" s="1"/>
  <c r="I42" i="1"/>
  <c r="AO51" i="2"/>
  <c r="C51" i="2" s="1"/>
  <c r="I263" i="1"/>
  <c r="AO272" i="2"/>
  <c r="C272" i="2" s="1"/>
  <c r="I271" i="1"/>
  <c r="AO280" i="2"/>
  <c r="C280" i="2" s="1"/>
  <c r="I279" i="1"/>
  <c r="AO288" i="2"/>
  <c r="C288" i="2" s="1"/>
  <c r="I28" i="1"/>
  <c r="AO37" i="2"/>
  <c r="C37" i="2" s="1"/>
  <c r="I25" i="1"/>
  <c r="AO34" i="2"/>
  <c r="C34" i="2" s="1"/>
  <c r="I57" i="1"/>
  <c r="AO66" i="2"/>
  <c r="C66" i="2" s="1"/>
  <c r="I122" i="1"/>
  <c r="AO131" i="2"/>
  <c r="C131" i="2" s="1"/>
  <c r="I286" i="1"/>
  <c r="AO295" i="2"/>
  <c r="C295" i="2" s="1"/>
  <c r="I302" i="1"/>
  <c r="AO311" i="2"/>
  <c r="C311" i="2" s="1"/>
  <c r="I30" i="1"/>
  <c r="AO39" i="2"/>
  <c r="C39" i="2" s="1"/>
  <c r="I119" i="1"/>
  <c r="AO128" i="2"/>
  <c r="C128" i="2" s="1"/>
  <c r="I135" i="1"/>
  <c r="AO144" i="2"/>
  <c r="C144" i="2" s="1"/>
  <c r="I120" i="1"/>
  <c r="AO129" i="2"/>
  <c r="C129" i="2" s="1"/>
  <c r="I136" i="1"/>
  <c r="AO145" i="2"/>
  <c r="C145" i="2" s="1"/>
  <c r="I16" i="1"/>
  <c r="AO25" i="2"/>
  <c r="C25" i="2" s="1"/>
  <c r="I154" i="1"/>
  <c r="AO163" i="2"/>
  <c r="C163" i="2" s="1"/>
  <c r="I306" i="1"/>
  <c r="AO315" i="2"/>
  <c r="C315" i="2" s="1"/>
  <c r="I330" i="1"/>
  <c r="AO339" i="2"/>
  <c r="C339" i="2" s="1"/>
  <c r="I382" i="1"/>
  <c r="AO391" i="2"/>
  <c r="C391" i="2" s="1"/>
  <c r="I449" i="1"/>
  <c r="C458" i="2"/>
  <c r="I75" i="1"/>
  <c r="AO84" i="2"/>
  <c r="C84" i="2" s="1"/>
  <c r="I90" i="1"/>
  <c r="AO99" i="2"/>
  <c r="C99" i="2" s="1"/>
  <c r="I414" i="1"/>
  <c r="AO423" i="2"/>
  <c r="C423" i="2" s="1"/>
  <c r="I491" i="1"/>
  <c r="I14" i="1"/>
  <c r="AO23" i="2"/>
  <c r="C23" i="2" s="1"/>
  <c r="I178" i="1"/>
  <c r="AO187" i="2"/>
  <c r="C187" i="2" s="1"/>
  <c r="I207" i="1"/>
  <c r="AO216" i="2"/>
  <c r="C216" i="2" s="1"/>
  <c r="I436" i="1"/>
  <c r="AO445" i="2"/>
  <c r="C445" i="2" s="1"/>
  <c r="I439" i="1"/>
  <c r="AO448" i="2"/>
  <c r="C448" i="2" s="1"/>
  <c r="I200" i="1"/>
  <c r="AO209" i="2"/>
  <c r="C209" i="2" s="1"/>
  <c r="I248" i="1"/>
  <c r="AO257" i="2"/>
  <c r="C257" i="2" s="1"/>
  <c r="I111" i="1"/>
  <c r="AO120" i="2"/>
  <c r="C120" i="2" s="1"/>
  <c r="I180" i="1"/>
  <c r="AO189" i="2"/>
  <c r="C189" i="2" s="1"/>
  <c r="I295" i="1"/>
  <c r="AO304" i="2"/>
  <c r="C304" i="2" s="1"/>
  <c r="I392" i="1"/>
  <c r="AO401" i="2"/>
  <c r="C401" i="2" s="1"/>
  <c r="I252" i="1"/>
  <c r="AO261" i="2"/>
  <c r="C261" i="2" s="1"/>
  <c r="I477" i="1"/>
  <c r="I432" i="1"/>
  <c r="AO441" i="2"/>
  <c r="C441" i="2" s="1"/>
  <c r="I113" i="1"/>
  <c r="AO122" i="2"/>
  <c r="C122" i="2" s="1"/>
  <c r="I331" i="1"/>
  <c r="AO340" i="2"/>
  <c r="C340" i="2" s="1"/>
  <c r="I143" i="1"/>
  <c r="AO152" i="2"/>
  <c r="C152" i="2" s="1"/>
  <c r="I363" i="1"/>
  <c r="AO372" i="2"/>
  <c r="C372" i="2" s="1"/>
  <c r="I280" i="1"/>
  <c r="AO289" i="2"/>
  <c r="C289" i="2" s="1"/>
  <c r="I49" i="1"/>
  <c r="AO58" i="2"/>
  <c r="C58" i="2" s="1"/>
  <c r="I138" i="1"/>
  <c r="AO147" i="2"/>
  <c r="C147" i="2" s="1"/>
  <c r="I427" i="1"/>
  <c r="AO436" i="2"/>
  <c r="C436" i="2" s="1"/>
  <c r="I416" i="1"/>
  <c r="AO425" i="2"/>
  <c r="C425" i="2" s="1"/>
  <c r="I187" i="1"/>
  <c r="AO196" i="2"/>
  <c r="C196" i="2" s="1"/>
  <c r="I54" i="1"/>
  <c r="AO63" i="2"/>
  <c r="C63" i="2" s="1"/>
  <c r="I115" i="1"/>
  <c r="AO124" i="2"/>
  <c r="C124" i="2" s="1"/>
  <c r="I132" i="1"/>
  <c r="AO141" i="2"/>
  <c r="C141" i="2" s="1"/>
  <c r="I142" i="1"/>
  <c r="AO151" i="2"/>
  <c r="C151" i="2" s="1"/>
  <c r="I174" i="1"/>
  <c r="AO183" i="2"/>
  <c r="C183" i="2" s="1"/>
  <c r="I73" i="1"/>
  <c r="AO82" i="2"/>
  <c r="C82" i="2" s="1"/>
  <c r="I68" i="1"/>
  <c r="AO77" i="2"/>
  <c r="C77" i="2" s="1"/>
  <c r="I318" i="1"/>
  <c r="AO327" i="2"/>
  <c r="C327" i="2" s="1"/>
  <c r="I374" i="1"/>
  <c r="AO383" i="2"/>
  <c r="C383" i="2" s="1"/>
  <c r="I435" i="1"/>
  <c r="AO444" i="2"/>
  <c r="C444" i="2" s="1"/>
  <c r="I13" i="1"/>
  <c r="I192" i="1"/>
  <c r="AO201" i="2"/>
  <c r="C201" i="2" s="1"/>
  <c r="I82" i="1"/>
  <c r="AO91" i="2"/>
  <c r="C91" i="2" s="1"/>
  <c r="I185" i="1"/>
  <c r="AO194" i="2"/>
  <c r="C194" i="2" s="1"/>
  <c r="I352" i="1"/>
  <c r="AO361" i="2"/>
  <c r="C361" i="2" s="1"/>
  <c r="I402" i="1"/>
  <c r="AO411" i="2"/>
  <c r="C411" i="2" s="1"/>
  <c r="I454" i="1"/>
  <c r="I499" i="1"/>
  <c r="I496" i="1"/>
  <c r="I93" i="1"/>
  <c r="AO102" i="2"/>
  <c r="C102" i="2" s="1"/>
  <c r="I152" i="1"/>
  <c r="AO161" i="2"/>
  <c r="C161" i="2" s="1"/>
  <c r="I168" i="1"/>
  <c r="AO177" i="2"/>
  <c r="C177" i="2" s="1"/>
  <c r="I91" i="1"/>
  <c r="AO100" i="2"/>
  <c r="C100" i="2" s="1"/>
  <c r="I43" i="1"/>
  <c r="AO52" i="2"/>
  <c r="C52" i="2" s="1"/>
  <c r="I199" i="1"/>
  <c r="AO208" i="2"/>
  <c r="C208" i="2" s="1"/>
  <c r="I215" i="1"/>
  <c r="AO224" i="2"/>
  <c r="C224" i="2" s="1"/>
  <c r="I247" i="1"/>
  <c r="I287" i="1"/>
  <c r="AO296" i="2"/>
  <c r="C296" i="2" s="1"/>
  <c r="I355" i="1"/>
  <c r="AO364" i="2"/>
  <c r="C364" i="2" s="1"/>
  <c r="I458" i="1"/>
  <c r="I336" i="1"/>
  <c r="AO345" i="2"/>
  <c r="C345" i="2" s="1"/>
  <c r="I440" i="1"/>
  <c r="AO449" i="2"/>
  <c r="C449" i="2" s="1"/>
  <c r="I455" i="1"/>
  <c r="I85" i="1"/>
  <c r="AO94" i="2"/>
  <c r="C94" i="2" s="1"/>
  <c r="I12" i="1"/>
  <c r="AO21" i="2"/>
  <c r="C21" i="2" s="1"/>
  <c r="I208" i="1"/>
  <c r="AO217" i="2"/>
  <c r="C217" i="2" s="1"/>
  <c r="I224" i="1"/>
  <c r="AO233" i="2"/>
  <c r="C233" i="2" s="1"/>
  <c r="I240" i="1"/>
  <c r="AO249" i="2"/>
  <c r="C249" i="2" s="1"/>
  <c r="I108" i="1"/>
  <c r="AO117" i="2"/>
  <c r="C117" i="2" s="1"/>
  <c r="I103" i="1"/>
  <c r="AO112" i="2"/>
  <c r="C112" i="2" s="1"/>
  <c r="I223" i="1"/>
  <c r="AO232" i="2"/>
  <c r="C232" i="2" s="1"/>
  <c r="I293" i="1"/>
  <c r="AO302" i="2"/>
  <c r="C302" i="2" s="1"/>
  <c r="I368" i="1"/>
  <c r="AO377" i="2"/>
  <c r="C377" i="2" s="1"/>
  <c r="I384" i="1"/>
  <c r="AO393" i="2"/>
  <c r="C393" i="2" s="1"/>
  <c r="I421" i="1"/>
  <c r="AO430" i="2"/>
  <c r="C430" i="2" s="1"/>
  <c r="I313" i="1"/>
  <c r="AO322" i="2"/>
  <c r="C322" i="2" s="1"/>
  <c r="I437" i="1"/>
  <c r="AO446" i="2"/>
  <c r="C446" i="2" s="1"/>
  <c r="I419" i="1"/>
  <c r="AO428" i="2"/>
  <c r="C428" i="2" s="1"/>
  <c r="I409" i="1"/>
  <c r="AO418" i="2"/>
  <c r="C418" i="2" s="1"/>
  <c r="I300" i="1"/>
  <c r="AO309" i="2"/>
  <c r="C309" i="2" s="1"/>
  <c r="I332" i="1"/>
  <c r="AO341" i="2"/>
  <c r="C341" i="2" s="1"/>
  <c r="I398" i="1"/>
  <c r="AO407" i="2"/>
  <c r="C407" i="2" s="1"/>
  <c r="I424" i="1"/>
  <c r="AO433" i="2"/>
  <c r="C433" i="2" s="1"/>
  <c r="I482" i="1"/>
  <c r="I186" i="1"/>
  <c r="AO195" i="2"/>
  <c r="C195" i="2" s="1"/>
  <c r="I407" i="1"/>
  <c r="AO416" i="2"/>
  <c r="C416" i="2" s="1"/>
  <c r="I121" i="1"/>
  <c r="AO130" i="2"/>
  <c r="C130" i="2" s="1"/>
  <c r="I137" i="1"/>
  <c r="AO146" i="2"/>
  <c r="C146" i="2" s="1"/>
  <c r="I288" i="1"/>
  <c r="AO297" i="2"/>
  <c r="C297" i="2" s="1"/>
  <c r="I278" i="1"/>
  <c r="AO287" i="2"/>
  <c r="C287" i="2" s="1"/>
  <c r="I343" i="1"/>
  <c r="AO352" i="2"/>
  <c r="C352" i="2" s="1"/>
  <c r="I307" i="1"/>
  <c r="AO316" i="2"/>
  <c r="C316" i="2" s="1"/>
  <c r="I50" i="1"/>
  <c r="AO59" i="2"/>
  <c r="C59" i="2" s="1"/>
  <c r="I265" i="1"/>
  <c r="AO274" i="2"/>
  <c r="C274" i="2" s="1"/>
  <c r="I273" i="1"/>
  <c r="AO282" i="2"/>
  <c r="C282" i="2" s="1"/>
  <c r="I281" i="1"/>
  <c r="AO290" i="2"/>
  <c r="C290" i="2" s="1"/>
  <c r="I36" i="1"/>
  <c r="AO45" i="2"/>
  <c r="C45" i="2" s="1"/>
  <c r="I33" i="1"/>
  <c r="AO42" i="2"/>
  <c r="C42" i="2" s="1"/>
  <c r="I65" i="1"/>
  <c r="AO74" i="2"/>
  <c r="C74" i="2" s="1"/>
  <c r="I130" i="1"/>
  <c r="AO139" i="2"/>
  <c r="C139" i="2" s="1"/>
  <c r="I290" i="1"/>
  <c r="AO299" i="2"/>
  <c r="C299" i="2" s="1"/>
  <c r="I324" i="1"/>
  <c r="AO333" i="2"/>
  <c r="C333" i="2" s="1"/>
  <c r="I296" i="1"/>
  <c r="AO305" i="2"/>
  <c r="C305" i="2" s="1"/>
  <c r="I38" i="1"/>
  <c r="AO47" i="2"/>
  <c r="C47" i="2" s="1"/>
  <c r="I123" i="1"/>
  <c r="AO132" i="2"/>
  <c r="C132" i="2" s="1"/>
  <c r="I139" i="1"/>
  <c r="AO148" i="2"/>
  <c r="C148" i="2" s="1"/>
  <c r="I124" i="1"/>
  <c r="AO133" i="2"/>
  <c r="C133" i="2" s="1"/>
  <c r="I140" i="1"/>
  <c r="AO149" i="2"/>
  <c r="C149" i="2" s="1"/>
  <c r="I284" i="1"/>
  <c r="AO293" i="2"/>
  <c r="C293" i="2" s="1"/>
  <c r="I182" i="1"/>
  <c r="AO191" i="2"/>
  <c r="C191" i="2" s="1"/>
  <c r="I170" i="1"/>
  <c r="AO179" i="2"/>
  <c r="C179" i="2" s="1"/>
  <c r="I314" i="1"/>
  <c r="AO323" i="2"/>
  <c r="C323" i="2" s="1"/>
  <c r="I366" i="1"/>
  <c r="AO375" i="2"/>
  <c r="C375" i="2" s="1"/>
  <c r="I426" i="1"/>
  <c r="AO435" i="2"/>
  <c r="C435" i="2" s="1"/>
  <c r="I81" i="1"/>
  <c r="AO90" i="2"/>
  <c r="C90" i="2" s="1"/>
  <c r="I100" i="1"/>
  <c r="AO109" i="2"/>
  <c r="C109" i="2" s="1"/>
  <c r="I106" i="1"/>
  <c r="AO115" i="2"/>
  <c r="C115" i="2" s="1"/>
  <c r="I453" i="1"/>
  <c r="I191" i="1"/>
  <c r="AO200" i="2"/>
  <c r="C200" i="2" s="1"/>
  <c r="I144" i="1"/>
  <c r="AO153" i="2"/>
  <c r="C153" i="2" s="1"/>
  <c r="I27" i="1"/>
  <c r="AO36" i="2"/>
  <c r="C36" i="2" s="1"/>
  <c r="I442" i="1"/>
  <c r="AO451" i="2"/>
  <c r="C451" i="2" s="1"/>
  <c r="I456" i="1"/>
  <c r="I216" i="1"/>
  <c r="AO225" i="2"/>
  <c r="C225" i="2" s="1"/>
  <c r="I79" i="1"/>
  <c r="AO88" i="2"/>
  <c r="C88" i="2" s="1"/>
  <c r="I376" i="1"/>
  <c r="AO385" i="2"/>
  <c r="C385" i="2" s="1"/>
  <c r="I467" i="1"/>
  <c r="I479" i="1"/>
  <c r="I309" i="1"/>
  <c r="AO318" i="2"/>
  <c r="C318" i="2" s="1"/>
  <c r="I497" i="1"/>
  <c r="I194" i="1"/>
  <c r="AO203" i="2"/>
  <c r="C203" i="2" s="1"/>
  <c r="I63" i="1"/>
  <c r="AO72" i="2"/>
  <c r="C72" i="2" s="1"/>
  <c r="I269" i="1"/>
  <c r="AO278" i="2"/>
  <c r="C278" i="2" s="1"/>
  <c r="I20" i="1"/>
  <c r="AO29" i="2"/>
  <c r="C29" i="2" s="1"/>
  <c r="I301" i="1"/>
  <c r="AO310" i="2"/>
  <c r="C310" i="2" s="1"/>
  <c r="I276" i="1"/>
  <c r="AO285" i="2"/>
  <c r="C285" i="2" s="1"/>
  <c r="I189" i="1"/>
  <c r="AO198" i="2"/>
  <c r="C198" i="2" s="1"/>
  <c r="I126" i="1"/>
  <c r="AO135" i="2"/>
  <c r="C135" i="2" s="1"/>
  <c r="I116" i="1"/>
  <c r="AO125" i="2"/>
  <c r="C125" i="2" s="1"/>
  <c r="I69" i="1"/>
  <c r="AO78" i="2"/>
  <c r="C78" i="2" s="1"/>
  <c r="I158" i="1"/>
  <c r="AO167" i="2"/>
  <c r="C167" i="2" s="1"/>
  <c r="I308" i="1"/>
  <c r="AO317" i="2"/>
  <c r="C317" i="2" s="1"/>
  <c r="I105" i="1"/>
  <c r="AO114" i="2"/>
  <c r="C114" i="2" s="1"/>
  <c r="I146" i="1"/>
  <c r="AO155" i="2"/>
  <c r="C155" i="2" s="1"/>
  <c r="I162" i="1"/>
  <c r="AO171" i="2"/>
  <c r="C171" i="2" s="1"/>
  <c r="I193" i="1"/>
  <c r="AO202" i="2"/>
  <c r="C202" i="2" s="1"/>
  <c r="I310" i="1"/>
  <c r="AO319" i="2"/>
  <c r="C319" i="2" s="1"/>
  <c r="I354" i="1"/>
  <c r="AO363" i="2"/>
  <c r="C363" i="2" s="1"/>
  <c r="I358" i="1"/>
  <c r="AO367" i="2"/>
  <c r="C367" i="2" s="1"/>
  <c r="I390" i="1"/>
  <c r="AO399" i="2"/>
  <c r="C399" i="2" s="1"/>
  <c r="I400" i="1"/>
  <c r="AO409" i="2"/>
  <c r="C409" i="2" s="1"/>
  <c r="I470" i="1"/>
  <c r="I67" i="1"/>
  <c r="AO76" i="2"/>
  <c r="C76" i="2" s="1"/>
  <c r="I70" i="1"/>
  <c r="AO79" i="2"/>
  <c r="C79" i="2" s="1"/>
  <c r="I98" i="1"/>
  <c r="AO107" i="2"/>
  <c r="C107" i="2" s="1"/>
  <c r="I176" i="1"/>
  <c r="AO185" i="2"/>
  <c r="C185" i="2" s="1"/>
  <c r="I80" i="1"/>
  <c r="AO89" i="2"/>
  <c r="C89" i="2" s="1"/>
  <c r="I150" i="1"/>
  <c r="AO159" i="2"/>
  <c r="C159" i="2" s="1"/>
  <c r="I166" i="1"/>
  <c r="AO175" i="2"/>
  <c r="C175" i="2" s="1"/>
  <c r="I72" i="1"/>
  <c r="AO81" i="2"/>
  <c r="C81" i="2" s="1"/>
  <c r="I255" i="1"/>
  <c r="AO264" i="2"/>
  <c r="C264" i="2" s="1"/>
  <c r="I312" i="1"/>
  <c r="AO321" i="2"/>
  <c r="C321" i="2" s="1"/>
  <c r="I320" i="1"/>
  <c r="AO329" i="2"/>
  <c r="C329" i="2" s="1"/>
  <c r="I465" i="1"/>
  <c r="I362" i="1"/>
  <c r="AO371" i="2"/>
  <c r="C371" i="2" s="1"/>
  <c r="I378" i="1"/>
  <c r="AO387" i="2"/>
  <c r="C387" i="2" s="1"/>
  <c r="I394" i="1"/>
  <c r="AO403" i="2"/>
  <c r="C403" i="2" s="1"/>
  <c r="I410" i="1"/>
  <c r="AO419" i="2"/>
  <c r="C419" i="2" s="1"/>
  <c r="I441" i="1"/>
  <c r="AO450" i="2"/>
  <c r="C450" i="2" s="1"/>
  <c r="I481" i="1"/>
  <c r="I17" i="1"/>
  <c r="I71" i="1"/>
  <c r="AO80" i="2"/>
  <c r="C80" i="2" s="1"/>
  <c r="I95" i="1"/>
  <c r="AO104" i="2"/>
  <c r="C104" i="2" s="1"/>
  <c r="I74" i="1"/>
  <c r="AO83" i="2"/>
  <c r="C83" i="2" s="1"/>
  <c r="I86" i="1"/>
  <c r="AO95" i="2"/>
  <c r="C95" i="2" s="1"/>
  <c r="I102" i="1"/>
  <c r="AO111" i="2"/>
  <c r="C111" i="2" s="1"/>
  <c r="I254" i="1"/>
  <c r="AO263" i="2"/>
  <c r="C263" i="2" s="1"/>
  <c r="I356" i="1"/>
  <c r="AO365" i="2"/>
  <c r="C365" i="2" s="1"/>
  <c r="I412" i="1"/>
  <c r="AO421" i="2"/>
  <c r="C421" i="2" s="1"/>
  <c r="I418" i="1"/>
  <c r="AO427" i="2"/>
  <c r="C427" i="2" s="1"/>
  <c r="I445" i="1"/>
  <c r="AO454" i="2"/>
  <c r="C454" i="2" s="1"/>
  <c r="I487" i="1"/>
  <c r="I484" i="1"/>
  <c r="I500" i="1"/>
  <c r="I443" i="1"/>
  <c r="AO452" i="2"/>
  <c r="C452" i="2" s="1"/>
  <c r="I109" i="1"/>
  <c r="AO118" i="2"/>
  <c r="C118" i="2" s="1"/>
  <c r="I156" i="1"/>
  <c r="AO165" i="2"/>
  <c r="C165" i="2" s="1"/>
  <c r="I172" i="1"/>
  <c r="AO181" i="2"/>
  <c r="C181" i="2" s="1"/>
  <c r="I19" i="1"/>
  <c r="AO28" i="2"/>
  <c r="C28" i="2" s="1"/>
  <c r="I51" i="1"/>
  <c r="AO60" i="2"/>
  <c r="C60" i="2" s="1"/>
  <c r="I203" i="1"/>
  <c r="AO212" i="2"/>
  <c r="C212" i="2" s="1"/>
  <c r="I219" i="1"/>
  <c r="AO228" i="2"/>
  <c r="C228" i="2" s="1"/>
  <c r="I250" i="1"/>
  <c r="AO259" i="2"/>
  <c r="C259" i="2" s="1"/>
  <c r="I291" i="1"/>
  <c r="AO300" i="2"/>
  <c r="C300" i="2" s="1"/>
  <c r="I404" i="1"/>
  <c r="AO413" i="2"/>
  <c r="C413" i="2" s="1"/>
  <c r="I428" i="1"/>
  <c r="AO437" i="2"/>
  <c r="C437" i="2" s="1"/>
  <c r="I420" i="1"/>
  <c r="AO429" i="2"/>
  <c r="C429" i="2" s="1"/>
  <c r="I448" i="1"/>
  <c r="AO457" i="2"/>
  <c r="C457" i="2" s="1"/>
  <c r="I451" i="1"/>
  <c r="I101" i="1"/>
  <c r="AO110" i="2"/>
  <c r="C110" i="2" s="1"/>
  <c r="I196" i="1"/>
  <c r="AO205" i="2"/>
  <c r="C205" i="2" s="1"/>
  <c r="I212" i="1"/>
  <c r="AO221" i="2"/>
  <c r="C221" i="2" s="1"/>
  <c r="I228" i="1"/>
  <c r="AO237" i="2"/>
  <c r="C237" i="2" s="1"/>
  <c r="I244" i="1"/>
  <c r="AO253" i="2"/>
  <c r="C253" i="2" s="1"/>
  <c r="I183" i="1"/>
  <c r="AO192" i="2"/>
  <c r="C192" i="2" s="1"/>
  <c r="I107" i="1"/>
  <c r="AO116" i="2"/>
  <c r="C116" i="2" s="1"/>
  <c r="I190" i="1"/>
  <c r="AO199" i="2"/>
  <c r="C199" i="2" s="1"/>
  <c r="I227" i="1"/>
  <c r="AO236" i="2"/>
  <c r="C236" i="2" s="1"/>
  <c r="I243" i="1"/>
  <c r="AO252" i="2"/>
  <c r="C252" i="2" s="1"/>
  <c r="I305" i="1"/>
  <c r="AO314" i="2"/>
  <c r="C314" i="2" s="1"/>
  <c r="I372" i="1"/>
  <c r="AO381" i="2"/>
  <c r="C381" i="2" s="1"/>
  <c r="I388" i="1"/>
  <c r="AO397" i="2"/>
  <c r="C397" i="2" s="1"/>
  <c r="I431" i="1"/>
  <c r="AO440" i="2"/>
  <c r="C440" i="2" s="1"/>
  <c r="I321" i="1"/>
  <c r="AO330" i="2"/>
  <c r="C330" i="2" s="1"/>
  <c r="I475" i="1"/>
  <c r="I430" i="1"/>
  <c r="AO439" i="2"/>
  <c r="C439" i="2" s="1"/>
  <c r="I340" i="1"/>
  <c r="AO349" i="2"/>
  <c r="C349" i="2" s="1"/>
  <c r="I259" i="1"/>
  <c r="AO268" i="2"/>
  <c r="C268" i="2" s="1"/>
  <c r="I405" i="1"/>
  <c r="AO414" i="2"/>
  <c r="C414" i="2" s="1"/>
  <c r="I490" i="1"/>
  <c r="I365" i="1"/>
  <c r="I159" i="1"/>
  <c r="AO168" i="2"/>
  <c r="C168" i="2" s="1"/>
  <c r="I125" i="1"/>
  <c r="AO134" i="2"/>
  <c r="C134" i="2" s="1"/>
  <c r="I367" i="1"/>
  <c r="AO376" i="2"/>
  <c r="C376" i="2" s="1"/>
  <c r="I417" i="1"/>
  <c r="AO426" i="2"/>
  <c r="C426" i="2" s="1"/>
  <c r="I325" i="1"/>
  <c r="AO334" i="2"/>
  <c r="C334" i="2" s="1"/>
  <c r="I26" i="1"/>
  <c r="AO35" i="2"/>
  <c r="C35" i="2" s="1"/>
  <c r="I205" i="1"/>
  <c r="I221" i="1"/>
  <c r="I237" i="1"/>
  <c r="I267" i="1"/>
  <c r="AO276" i="2"/>
  <c r="C276" i="2" s="1"/>
  <c r="I275" i="1"/>
  <c r="AO284" i="2"/>
  <c r="C284" i="2" s="1"/>
  <c r="I315" i="1"/>
  <c r="AO324" i="2"/>
  <c r="C324" i="2" s="1"/>
  <c r="I44" i="1"/>
  <c r="AO53" i="2"/>
  <c r="C53" i="2" s="1"/>
  <c r="I41" i="1"/>
  <c r="AO50" i="2"/>
  <c r="C50" i="2" s="1"/>
  <c r="I285" i="1"/>
  <c r="AO294" i="2"/>
  <c r="C294" i="2" s="1"/>
  <c r="I408" i="1"/>
  <c r="AO417" i="2"/>
  <c r="C417" i="2" s="1"/>
  <c r="I134" i="1"/>
  <c r="AO143" i="2"/>
  <c r="C143" i="2" s="1"/>
  <c r="I294" i="1"/>
  <c r="AO303" i="2"/>
  <c r="C303" i="2" s="1"/>
  <c r="I337" i="1"/>
  <c r="AO346" i="2"/>
  <c r="C346" i="2" s="1"/>
  <c r="I61" i="1"/>
  <c r="AO70" i="2"/>
  <c r="C70" i="2" s="1"/>
  <c r="I311" i="1"/>
  <c r="AO320" i="2"/>
  <c r="C320" i="2" s="1"/>
  <c r="I329" i="1"/>
  <c r="AO338" i="2"/>
  <c r="C338" i="2" s="1"/>
  <c r="I151" i="1"/>
  <c r="AO160" i="2"/>
  <c r="C160" i="2" s="1"/>
  <c r="I118" i="1"/>
  <c r="AO127" i="2"/>
  <c r="C127" i="2" s="1"/>
  <c r="I468" i="1"/>
  <c r="I46" i="1"/>
  <c r="AO55" i="2"/>
  <c r="C55" i="2" s="1"/>
  <c r="I127" i="1"/>
  <c r="AO136" i="2"/>
  <c r="C136" i="2" s="1"/>
  <c r="I319" i="1"/>
  <c r="AO328" i="2"/>
  <c r="C328" i="2" s="1"/>
  <c r="I472" i="1"/>
  <c r="I112" i="1"/>
  <c r="AO121" i="2"/>
  <c r="C121" i="2" s="1"/>
  <c r="I128" i="1"/>
  <c r="AO137" i="2"/>
  <c r="C137" i="2" s="1"/>
  <c r="C17" i="2"/>
  <c r="C348" i="2" l="1"/>
  <c r="AO15" i="2"/>
  <c r="AN480" i="2" l="1"/>
  <c r="AN477" i="2"/>
  <c r="AN484" i="2"/>
  <c r="AN476" i="2"/>
  <c r="AN464" i="2"/>
  <c r="AN481" i="2"/>
  <c r="AN471" i="2"/>
  <c r="AN465" i="2"/>
  <c r="AN469" i="2"/>
  <c r="AN482" i="2"/>
  <c r="AN483" i="2"/>
  <c r="AN473" i="2"/>
  <c r="AN479" i="2"/>
  <c r="AN475" i="2"/>
  <c r="AN474" i="2"/>
  <c r="AN470" i="2"/>
  <c r="AN467" i="2"/>
  <c r="AN478" i="2"/>
  <c r="AN466" i="2"/>
  <c r="AN468" i="2"/>
  <c r="AN472" i="2"/>
  <c r="AN458" i="2"/>
  <c r="AP458" i="2" s="1"/>
  <c r="AN463" i="2"/>
  <c r="AN460" i="2"/>
  <c r="AN459" i="2"/>
  <c r="AN461" i="2"/>
  <c r="AN462" i="2"/>
  <c r="AN368" i="2"/>
  <c r="AN271" i="2"/>
  <c r="AN239" i="2"/>
  <c r="AN385" i="2"/>
  <c r="AN184" i="2"/>
  <c r="AN337" i="2"/>
  <c r="AN309" i="2"/>
  <c r="AN403" i="2"/>
  <c r="AN294" i="2"/>
  <c r="AN83" i="2"/>
  <c r="AN141" i="2"/>
  <c r="AN143" i="2"/>
  <c r="AN370" i="2"/>
  <c r="AN53" i="2"/>
  <c r="AN346" i="2"/>
  <c r="AN87" i="2"/>
  <c r="AN33" i="2"/>
  <c r="AN99" i="2"/>
  <c r="AN354" i="2"/>
  <c r="AN350" i="2"/>
  <c r="AN125" i="2"/>
  <c r="AN135" i="2"/>
  <c r="AN374" i="2"/>
  <c r="AN344" i="2"/>
  <c r="AN97" i="2"/>
  <c r="AN69" i="2"/>
  <c r="AN79" i="2"/>
  <c r="AN151" i="2"/>
  <c r="AN75" i="2"/>
  <c r="AN111" i="2"/>
  <c r="AN35" i="2"/>
  <c r="AN165" i="2"/>
  <c r="AN119" i="2"/>
  <c r="AN348" i="2"/>
  <c r="AN392" i="2"/>
  <c r="AN292" i="2"/>
  <c r="AN396" i="2"/>
  <c r="AN320" i="2"/>
  <c r="AN49" i="2"/>
  <c r="AN55" i="2"/>
  <c r="AN366" i="2"/>
  <c r="AN306" i="2"/>
  <c r="AN199" i="2"/>
  <c r="AN46" i="2"/>
  <c r="AN395" i="2"/>
  <c r="AN138" i="2"/>
  <c r="AN180" i="2"/>
  <c r="AN209" i="2"/>
  <c r="AN449" i="2"/>
  <c r="AN205" i="2"/>
  <c r="AN408" i="2"/>
  <c r="AN220" i="2"/>
  <c r="AN430" i="2"/>
  <c r="AN253" i="2"/>
  <c r="AN112" i="2"/>
  <c r="AN100" i="2"/>
  <c r="AN257" i="2"/>
  <c r="AN68" i="2"/>
  <c r="AN248" i="2"/>
  <c r="AN76" i="2"/>
  <c r="AN427" i="2"/>
  <c r="AN40" i="2"/>
  <c r="AN84" i="2"/>
  <c r="AN359" i="2"/>
  <c r="AN349" i="2"/>
  <c r="AN414" i="2"/>
  <c r="AN351" i="2"/>
  <c r="AN432" i="2"/>
  <c r="AN242" i="2"/>
  <c r="AN260" i="2"/>
  <c r="AN144" i="2"/>
  <c r="AN132" i="2"/>
  <c r="AN442" i="2"/>
  <c r="AN102" i="2"/>
  <c r="AN339" i="2"/>
  <c r="AN387" i="2"/>
  <c r="AN237" i="2"/>
  <c r="AN421" i="2"/>
  <c r="AN383" i="2"/>
  <c r="AN266" i="2"/>
  <c r="AN420" i="2"/>
  <c r="AN160" i="2"/>
  <c r="AN178" i="2"/>
  <c r="AN232" i="2"/>
  <c r="AN397" i="2"/>
  <c r="AN447" i="2"/>
  <c r="AN262" i="2"/>
  <c r="AN279" i="2"/>
  <c r="AN231" i="2"/>
  <c r="AN142" i="2"/>
  <c r="AN156" i="2"/>
  <c r="AN176" i="2"/>
  <c r="AN38" i="2"/>
  <c r="AN417" i="2"/>
  <c r="AN274" i="2"/>
  <c r="AN196" i="2"/>
  <c r="AN22" i="2"/>
  <c r="AN204" i="2"/>
  <c r="AN422" i="2"/>
  <c r="AN389" i="2"/>
  <c r="AN219" i="2"/>
  <c r="AN355" i="2"/>
  <c r="AN285" i="2"/>
  <c r="AN426" i="2"/>
  <c r="AN259" i="2"/>
  <c r="AN377" i="2"/>
  <c r="AN407" i="2"/>
  <c r="AN281" i="2"/>
  <c r="AN21" i="2"/>
  <c r="AN214" i="2"/>
  <c r="AN372" i="2"/>
  <c r="AN229" i="2"/>
  <c r="AN453" i="2"/>
  <c r="AN353" i="2"/>
  <c r="AN189" i="2"/>
  <c r="AN258" i="2"/>
  <c r="AN58" i="2"/>
  <c r="AN329" i="2"/>
  <c r="AN265" i="2"/>
  <c r="AN194" i="2"/>
  <c r="AN170" i="2"/>
  <c r="AN212" i="2"/>
  <c r="AN438" i="2"/>
  <c r="AN193" i="2"/>
  <c r="AN223" i="2"/>
  <c r="AN78" i="2"/>
  <c r="AN443" i="2"/>
  <c r="AN90" i="2"/>
  <c r="AN343" i="2"/>
  <c r="AN174" i="2"/>
  <c r="AN247" i="2"/>
  <c r="AN437" i="2"/>
  <c r="AN80" i="2"/>
  <c r="AN186" i="2"/>
  <c r="AN108" i="2"/>
  <c r="AN74" i="2"/>
  <c r="AN116" i="2"/>
  <c r="AN363" i="2"/>
  <c r="AN448" i="2"/>
  <c r="AN373" i="2"/>
  <c r="AN202" i="2"/>
  <c r="AN254" i="2"/>
  <c r="AN185" i="2"/>
  <c r="AN164" i="2"/>
  <c r="AN140" i="2"/>
  <c r="AN148" i="2"/>
  <c r="AN62" i="2"/>
  <c r="AN400" i="2"/>
  <c r="AN311" i="2"/>
  <c r="AN183" i="2"/>
  <c r="AN192" i="2"/>
  <c r="AN290" i="2"/>
  <c r="AN419" i="2"/>
  <c r="AN286" i="2"/>
  <c r="AN358" i="2"/>
  <c r="AN77" i="2"/>
  <c r="AN67" i="2"/>
  <c r="AN394" i="2"/>
  <c r="AN51" i="2"/>
  <c r="AN302" i="2"/>
  <c r="AN155" i="2"/>
  <c r="AN61" i="2"/>
  <c r="AN45" i="2"/>
  <c r="AN310" i="2"/>
  <c r="AN300" i="2"/>
  <c r="AN57" i="2"/>
  <c r="AN39" i="2"/>
  <c r="AN284" i="2"/>
  <c r="AN324" i="2"/>
  <c r="AN115" i="2"/>
  <c r="AN336" i="2"/>
  <c r="AN59" i="2"/>
  <c r="AN37" i="2"/>
  <c r="AN91" i="2"/>
  <c r="AN163" i="2"/>
  <c r="AN316" i="2"/>
  <c r="AN109" i="2"/>
  <c r="AN23" i="2"/>
  <c r="AN338" i="2"/>
  <c r="AN314" i="2"/>
  <c r="AN145" i="2"/>
  <c r="AN364" i="2"/>
  <c r="AN330" i="2"/>
  <c r="AN25" i="2"/>
  <c r="AN340" i="2"/>
  <c r="AN172" i="2"/>
  <c r="AN273" i="2"/>
  <c r="AN201" i="2"/>
  <c r="AN94" i="2"/>
  <c r="AN410" i="2"/>
  <c r="AN379" i="2"/>
  <c r="AN251" i="2"/>
  <c r="AN217" i="2"/>
  <c r="AN66" i="2"/>
  <c r="AN357" i="2"/>
  <c r="AN124" i="2"/>
  <c r="AN228" i="2"/>
  <c r="AN216" i="2"/>
  <c r="AN371" i="2"/>
  <c r="AN436" i="2"/>
  <c r="AN44" i="2"/>
  <c r="AN104" i="2"/>
  <c r="AN402" i="2"/>
  <c r="AN240" i="2"/>
  <c r="AN227" i="2"/>
  <c r="AN341" i="2"/>
  <c r="AN122" i="2"/>
  <c r="AN236" i="2"/>
  <c r="AN391" i="2"/>
  <c r="AN222" i="2"/>
  <c r="AN325" i="2"/>
  <c r="AN211" i="2"/>
  <c r="AN401" i="2"/>
  <c r="AN317" i="2"/>
  <c r="AN333" i="2"/>
  <c r="AN188" i="2"/>
  <c r="AN409" i="2"/>
  <c r="AN411" i="2"/>
  <c r="AN278" i="2"/>
  <c r="AN380" i="2"/>
  <c r="AN308" i="2"/>
  <c r="AN71" i="2"/>
  <c r="AN29" i="2"/>
  <c r="AN365" i="2"/>
  <c r="AN312" i="2"/>
  <c r="AN332" i="2"/>
  <c r="AN149" i="2"/>
  <c r="AN107" i="2"/>
  <c r="AN157" i="2"/>
  <c r="AN73" i="2"/>
  <c r="AN384" i="2"/>
  <c r="AN322" i="2"/>
  <c r="AN47" i="2"/>
  <c r="AN43" i="2"/>
  <c r="AN334" i="2"/>
  <c r="AN382" i="2"/>
  <c r="AN177" i="2"/>
  <c r="AN179" i="2"/>
  <c r="AN390" i="2"/>
  <c r="AN129" i="2"/>
  <c r="AN161" i="2"/>
  <c r="AN131" i="2"/>
  <c r="AN105" i="2"/>
  <c r="AN123" i="2"/>
  <c r="AN27" i="2"/>
  <c r="AN121" i="2"/>
  <c r="AN326" i="2"/>
  <c r="AN81" i="2"/>
  <c r="AN127" i="2"/>
  <c r="AN169" i="2"/>
  <c r="AN171" i="2"/>
  <c r="AN386" i="2"/>
  <c r="AN360" i="2"/>
  <c r="AN362" i="2"/>
  <c r="AN221" i="2"/>
  <c r="AN270" i="2"/>
  <c r="AN50" i="2"/>
  <c r="AN190" i="2"/>
  <c r="AN134" i="2"/>
  <c r="AN406" i="2"/>
  <c r="AN299" i="2"/>
  <c r="AN450" i="2"/>
  <c r="AN92" i="2"/>
  <c r="AN56" i="2"/>
  <c r="AN444" i="2"/>
  <c r="AN252" i="2"/>
  <c r="AN323" i="2"/>
  <c r="AN195" i="2"/>
  <c r="AN246" i="2"/>
  <c r="AN225" i="2"/>
  <c r="AN146" i="2"/>
  <c r="AN288" i="2"/>
  <c r="AN268" i="2"/>
  <c r="AN454" i="2"/>
  <c r="AN36" i="2"/>
  <c r="AN434" i="2"/>
  <c r="AN428" i="2"/>
  <c r="AN54" i="2"/>
  <c r="AN381" i="2"/>
  <c r="AN275" i="2"/>
  <c r="AN152" i="2"/>
  <c r="AN32" i="2"/>
  <c r="AN233" i="2"/>
  <c r="AN452" i="2"/>
  <c r="AN457" i="2"/>
  <c r="AN404" i="2"/>
  <c r="AN250" i="2"/>
  <c r="AN375" i="2"/>
  <c r="AN60" i="2"/>
  <c r="AN182" i="2"/>
  <c r="AN24" i="2"/>
  <c r="AN118" i="2"/>
  <c r="AN280" i="2"/>
  <c r="AN243" i="2"/>
  <c r="AN272" i="2"/>
  <c r="AN369" i="2"/>
  <c r="AN241" i="2"/>
  <c r="AN86" i="2"/>
  <c r="AN315" i="2"/>
  <c r="AN70" i="2"/>
  <c r="AN264" i="2"/>
  <c r="AN28" i="2"/>
  <c r="AN425" i="2"/>
  <c r="AN234" i="2"/>
  <c r="AN296" i="2"/>
  <c r="AN295" i="2"/>
  <c r="AN440" i="2"/>
  <c r="AN249" i="2"/>
  <c r="AN168" i="2"/>
  <c r="AN238" i="2"/>
  <c r="AN64" i="2"/>
  <c r="AN398" i="2"/>
  <c r="AN200" i="2"/>
  <c r="AN136" i="2"/>
  <c r="AN267" i="2"/>
  <c r="AN230" i="2"/>
  <c r="AN347" i="2"/>
  <c r="AN277" i="2"/>
  <c r="AN287" i="2"/>
  <c r="AN307" i="2"/>
  <c r="AN218" i="2"/>
  <c r="AN439" i="2"/>
  <c r="AN301" i="2"/>
  <c r="AN297" i="2"/>
  <c r="AN356" i="2"/>
  <c r="AN352" i="2"/>
  <c r="AN41" i="2"/>
  <c r="AN173" i="2"/>
  <c r="AN304" i="2"/>
  <c r="AN213" i="2"/>
  <c r="AN342" i="2"/>
  <c r="AN378" i="2"/>
  <c r="AN139" i="2"/>
  <c r="AN162" i="2"/>
  <c r="AN327" i="2"/>
  <c r="AN423" i="2"/>
  <c r="AN82" i="2"/>
  <c r="AN445" i="2"/>
  <c r="AN210" i="2"/>
  <c r="AN331" i="2"/>
  <c r="AN154" i="2"/>
  <c r="AN34" i="2"/>
  <c r="AN110" i="2"/>
  <c r="AN42" i="2"/>
  <c r="AN441" i="2"/>
  <c r="AN88" i="2"/>
  <c r="AN26" i="2"/>
  <c r="AN235" i="2"/>
  <c r="AN298" i="2"/>
  <c r="AN405" i="2"/>
  <c r="AN413" i="2"/>
  <c r="AN208" i="2"/>
  <c r="AN137" i="2"/>
  <c r="AN318" i="2"/>
  <c r="AN101" i="2"/>
  <c r="AN319" i="2"/>
  <c r="AN256" i="2"/>
  <c r="AN321" i="2"/>
  <c r="AN197" i="2"/>
  <c r="AN456" i="2"/>
  <c r="AN72" i="2"/>
  <c r="AN345" i="2"/>
  <c r="AN187" i="2"/>
  <c r="AN103" i="2"/>
  <c r="AN153" i="2"/>
  <c r="AN31" i="2"/>
  <c r="AN63" i="2"/>
  <c r="AN255" i="2"/>
  <c r="AN128" i="2"/>
  <c r="AN305" i="2"/>
  <c r="AN335" i="2"/>
  <c r="AN399" i="2"/>
  <c r="AN393" i="2"/>
  <c r="AN181" i="2"/>
  <c r="AN113" i="2"/>
  <c r="AN93" i="2"/>
  <c r="AN167" i="2"/>
  <c r="AN89" i="2"/>
  <c r="AN65" i="2"/>
  <c r="AN159" i="2"/>
  <c r="AN95" i="2"/>
  <c r="AN328" i="2"/>
  <c r="AN244" i="2"/>
  <c r="AN206" i="2"/>
  <c r="AN207" i="2"/>
  <c r="AN226" i="2"/>
  <c r="AN313" i="2"/>
  <c r="AN215" i="2"/>
  <c r="AN126" i="2"/>
  <c r="AN269" i="2"/>
  <c r="AN106" i="2"/>
  <c r="AN282" i="2"/>
  <c r="AN418" i="2"/>
  <c r="AN424" i="2"/>
  <c r="AN198" i="2"/>
  <c r="AN150" i="2"/>
  <c r="AN48" i="2"/>
  <c r="AN261" i="2"/>
  <c r="AN367" i="2"/>
  <c r="AN415" i="2"/>
  <c r="AN203" i="2"/>
  <c r="AN263" i="2"/>
  <c r="AN191" i="2"/>
  <c r="AN175" i="2"/>
  <c r="AN133" i="2"/>
  <c r="AN361" i="2"/>
  <c r="AN376" i="2"/>
  <c r="AN283" i="2"/>
  <c r="AN276" i="2"/>
  <c r="AN114" i="2"/>
  <c r="AN433" i="2"/>
  <c r="AN416" i="2"/>
  <c r="AN130" i="2"/>
  <c r="AN291" i="2"/>
  <c r="AN455" i="2"/>
  <c r="AN85" i="2"/>
  <c r="AN147" i="2"/>
  <c r="AN117" i="2"/>
  <c r="AN52" i="2"/>
  <c r="AN431" i="2"/>
  <c r="AN224" i="2"/>
  <c r="AN245" i="2"/>
  <c r="AN30" i="2"/>
  <c r="AN293" i="2"/>
  <c r="AN435" i="2"/>
  <c r="AN96" i="2"/>
  <c r="AN289" i="2"/>
  <c r="AN412" i="2"/>
  <c r="AN446" i="2"/>
  <c r="AN451" i="2"/>
  <c r="AN429" i="2"/>
  <c r="AN388" i="2"/>
  <c r="AN120" i="2"/>
  <c r="AN166" i="2"/>
  <c r="AN98" i="2"/>
  <c r="AN158" i="2"/>
  <c r="AN303" i="2"/>
  <c r="AP468" i="2" l="1"/>
  <c r="D468" i="2" s="1"/>
  <c r="B468" i="2"/>
  <c r="AP470" i="2"/>
  <c r="D470" i="2" s="1"/>
  <c r="B470" i="2"/>
  <c r="AP473" i="2"/>
  <c r="D473" i="2" s="1"/>
  <c r="B473" i="2"/>
  <c r="AP466" i="2"/>
  <c r="D466" i="2" s="1"/>
  <c r="B466" i="2"/>
  <c r="AP474" i="2"/>
  <c r="D474" i="2" s="1"/>
  <c r="B474" i="2"/>
  <c r="AP483" i="2"/>
  <c r="D483" i="2" s="1"/>
  <c r="B483" i="2"/>
  <c r="AP471" i="2"/>
  <c r="D471" i="2" s="1"/>
  <c r="B471" i="2"/>
  <c r="AP484" i="2"/>
  <c r="D484" i="2" s="1"/>
  <c r="B484" i="2"/>
  <c r="AP465" i="2"/>
  <c r="D465" i="2" s="1"/>
  <c r="B465" i="2"/>
  <c r="AP478" i="2"/>
  <c r="D478" i="2" s="1"/>
  <c r="B478" i="2"/>
  <c r="AP475" i="2"/>
  <c r="D475" i="2" s="1"/>
  <c r="B475" i="2"/>
  <c r="AP482" i="2"/>
  <c r="D482" i="2" s="1"/>
  <c r="B482" i="2"/>
  <c r="AP481" i="2"/>
  <c r="D481" i="2" s="1"/>
  <c r="B481" i="2"/>
  <c r="AP477" i="2"/>
  <c r="D477" i="2" s="1"/>
  <c r="B477" i="2"/>
  <c r="AP476" i="2"/>
  <c r="D476" i="2" s="1"/>
  <c r="B476" i="2"/>
  <c r="AP472" i="2"/>
  <c r="D472" i="2" s="1"/>
  <c r="B472" i="2"/>
  <c r="AP467" i="2"/>
  <c r="D467" i="2" s="1"/>
  <c r="B467" i="2"/>
  <c r="AP479" i="2"/>
  <c r="D479" i="2" s="1"/>
  <c r="B479" i="2"/>
  <c r="AP469" i="2"/>
  <c r="D469" i="2" s="1"/>
  <c r="B469" i="2"/>
  <c r="AP464" i="2"/>
  <c r="D464" i="2" s="1"/>
  <c r="B464" i="2"/>
  <c r="AP480" i="2"/>
  <c r="D480" i="2" s="1"/>
  <c r="B480" i="2"/>
  <c r="AP459" i="2"/>
  <c r="D459" i="2" s="1"/>
  <c r="B459" i="2"/>
  <c r="AP460" i="2"/>
  <c r="D460" i="2" s="1"/>
  <c r="B460" i="2"/>
  <c r="AP462" i="2"/>
  <c r="D462" i="2" s="1"/>
  <c r="B462" i="2"/>
  <c r="AP463" i="2"/>
  <c r="D463" i="2" s="1"/>
  <c r="B463" i="2"/>
  <c r="AP461" i="2"/>
  <c r="D461" i="2" s="1"/>
  <c r="B461" i="2"/>
  <c r="AP120" i="2"/>
  <c r="D120" i="2" s="1"/>
  <c r="B120" i="2"/>
  <c r="AP85" i="2"/>
  <c r="D85" i="2" s="1"/>
  <c r="B85" i="2"/>
  <c r="AP415" i="2"/>
  <c r="D415" i="2" s="1"/>
  <c r="B415" i="2"/>
  <c r="AP206" i="2"/>
  <c r="D206" i="2" s="1"/>
  <c r="B206" i="2"/>
  <c r="AP335" i="2"/>
  <c r="D335" i="2" s="1"/>
  <c r="B335" i="2"/>
  <c r="AP319" i="2"/>
  <c r="D319" i="2" s="1"/>
  <c r="B319" i="2"/>
  <c r="AP210" i="2"/>
  <c r="D210" i="2" s="1"/>
  <c r="B210" i="2"/>
  <c r="AP356" i="2"/>
  <c r="D356" i="2" s="1"/>
  <c r="B356" i="2"/>
  <c r="AP136" i="2"/>
  <c r="D136" i="2" s="1"/>
  <c r="B136" i="2"/>
  <c r="AP440" i="2"/>
  <c r="D440" i="2" s="1"/>
  <c r="B440" i="2"/>
  <c r="AP241" i="2"/>
  <c r="D241" i="2" s="1"/>
  <c r="B241" i="2"/>
  <c r="AP428" i="2"/>
  <c r="D428" i="2" s="1"/>
  <c r="B428" i="2"/>
  <c r="AP360" i="2"/>
  <c r="D360" i="2" s="1"/>
  <c r="B360" i="2"/>
  <c r="AP43" i="2"/>
  <c r="D43" i="2" s="1"/>
  <c r="B43" i="2"/>
  <c r="AP411" i="2"/>
  <c r="D411" i="2" s="1"/>
  <c r="B411" i="2"/>
  <c r="AP391" i="2"/>
  <c r="D391" i="2" s="1"/>
  <c r="B391" i="2"/>
  <c r="AP44" i="2"/>
  <c r="D44" i="2" s="1"/>
  <c r="B44" i="2"/>
  <c r="AP410" i="2"/>
  <c r="D410" i="2" s="1"/>
  <c r="B410" i="2"/>
  <c r="AP23" i="2"/>
  <c r="D23" i="2" s="1"/>
  <c r="B23" i="2"/>
  <c r="AP61" i="2"/>
  <c r="D61" i="2" s="1"/>
  <c r="B61" i="2"/>
  <c r="AP373" i="2"/>
  <c r="D373" i="2" s="1"/>
  <c r="B373" i="2"/>
  <c r="AP343" i="2"/>
  <c r="D343" i="2" s="1"/>
  <c r="B343" i="2"/>
  <c r="B21" i="2"/>
  <c r="AP21" i="2"/>
  <c r="AP422" i="2"/>
  <c r="D422" i="2" s="1"/>
  <c r="B422" i="2"/>
  <c r="AP279" i="2"/>
  <c r="D279" i="2" s="1"/>
  <c r="B279" i="2"/>
  <c r="AP339" i="2"/>
  <c r="D339" i="2" s="1"/>
  <c r="B339" i="2"/>
  <c r="AP248" i="2"/>
  <c r="D248" i="2" s="1"/>
  <c r="B248" i="2"/>
  <c r="AP46" i="2"/>
  <c r="D46" i="2" s="1"/>
  <c r="B46" i="2"/>
  <c r="AP165" i="2"/>
  <c r="D165" i="2" s="1"/>
  <c r="B165" i="2"/>
  <c r="AP125" i="2"/>
  <c r="D125" i="2" s="1"/>
  <c r="B125" i="2"/>
  <c r="AP446" i="2"/>
  <c r="D446" i="2" s="1"/>
  <c r="B446" i="2"/>
  <c r="AP245" i="2"/>
  <c r="D245" i="2" s="1"/>
  <c r="B245" i="2"/>
  <c r="AP52" i="2"/>
  <c r="D52" i="2" s="1"/>
  <c r="B52" i="2"/>
  <c r="AP433" i="2"/>
  <c r="D433" i="2" s="1"/>
  <c r="B433" i="2"/>
  <c r="AP376" i="2"/>
  <c r="D376" i="2" s="1"/>
  <c r="B376" i="2"/>
  <c r="AP191" i="2"/>
  <c r="D191" i="2" s="1"/>
  <c r="B191" i="2"/>
  <c r="AP367" i="2"/>
  <c r="D367" i="2" s="1"/>
  <c r="B367" i="2"/>
  <c r="AP198" i="2"/>
  <c r="D198" i="2" s="1"/>
  <c r="B198" i="2"/>
  <c r="AP106" i="2"/>
  <c r="D106" i="2" s="1"/>
  <c r="B106" i="2"/>
  <c r="AP313" i="2"/>
  <c r="D313" i="2" s="1"/>
  <c r="B313" i="2"/>
  <c r="AP244" i="2"/>
  <c r="D244" i="2" s="1"/>
  <c r="B244" i="2"/>
  <c r="AP65" i="2"/>
  <c r="D65" i="2" s="1"/>
  <c r="B65" i="2"/>
  <c r="AP113" i="2"/>
  <c r="D113" i="2" s="1"/>
  <c r="B113" i="2"/>
  <c r="AP305" i="2"/>
  <c r="D305" i="2" s="1"/>
  <c r="B305" i="2"/>
  <c r="AP31" i="2"/>
  <c r="D31" i="2" s="1"/>
  <c r="B31" i="2"/>
  <c r="AP197" i="2"/>
  <c r="D197" i="2" s="1"/>
  <c r="B197" i="2"/>
  <c r="AP298" i="2"/>
  <c r="D298" i="2" s="1"/>
  <c r="B298" i="2"/>
  <c r="AP441" i="2"/>
  <c r="D441" i="2" s="1"/>
  <c r="B441" i="2"/>
  <c r="AP154" i="2"/>
  <c r="D154" i="2" s="1"/>
  <c r="B154" i="2"/>
  <c r="AP445" i="2"/>
  <c r="D445" i="2" s="1"/>
  <c r="B445" i="2"/>
  <c r="AP327" i="2"/>
  <c r="D327" i="2" s="1"/>
  <c r="B327" i="2"/>
  <c r="AP378" i="2"/>
  <c r="D378" i="2" s="1"/>
  <c r="B378" i="2"/>
  <c r="AP173" i="2"/>
  <c r="D173" i="2" s="1"/>
  <c r="B173" i="2"/>
  <c r="AP297" i="2"/>
  <c r="D297" i="2" s="1"/>
  <c r="B297" i="2"/>
  <c r="AP307" i="2"/>
  <c r="D307" i="2" s="1"/>
  <c r="B307" i="2"/>
  <c r="AP230" i="2"/>
  <c r="D230" i="2" s="1"/>
  <c r="B230" i="2"/>
  <c r="AP200" i="2"/>
  <c r="D200" i="2" s="1"/>
  <c r="B200" i="2"/>
  <c r="AP238" i="2"/>
  <c r="D238" i="2" s="1"/>
  <c r="B238" i="2"/>
  <c r="AP295" i="2"/>
  <c r="D295" i="2" s="1"/>
  <c r="B295" i="2"/>
  <c r="AP234" i="2"/>
  <c r="D234" i="2" s="1"/>
  <c r="B234" i="2"/>
  <c r="AP70" i="2"/>
  <c r="D70" i="2" s="1"/>
  <c r="B70" i="2"/>
  <c r="AP369" i="2"/>
  <c r="D369" i="2" s="1"/>
  <c r="B369" i="2"/>
  <c r="AP118" i="2"/>
  <c r="D118" i="2" s="1"/>
  <c r="B118" i="2"/>
  <c r="AP375" i="2"/>
  <c r="D375" i="2" s="1"/>
  <c r="B375" i="2"/>
  <c r="AP452" i="2"/>
  <c r="D452" i="2" s="1"/>
  <c r="B452" i="2"/>
  <c r="AP275" i="2"/>
  <c r="D275" i="2" s="1"/>
  <c r="B275" i="2"/>
  <c r="AP268" i="2"/>
  <c r="D268" i="2" s="1"/>
  <c r="B268" i="2"/>
  <c r="AP246" i="2"/>
  <c r="D246" i="2" s="1"/>
  <c r="B246" i="2"/>
  <c r="AP444" i="2"/>
  <c r="D444" i="2" s="1"/>
  <c r="B444" i="2"/>
  <c r="AP450" i="2"/>
  <c r="D450" i="2" s="1"/>
  <c r="B450" i="2"/>
  <c r="AP190" i="2"/>
  <c r="D190" i="2" s="1"/>
  <c r="B190" i="2"/>
  <c r="AP270" i="2"/>
  <c r="D270" i="2" s="1"/>
  <c r="B270" i="2"/>
  <c r="AP386" i="2"/>
  <c r="D386" i="2" s="1"/>
  <c r="B386" i="2"/>
  <c r="AP81" i="2"/>
  <c r="D81" i="2" s="1"/>
  <c r="B81" i="2"/>
  <c r="AP123" i="2"/>
  <c r="D123" i="2" s="1"/>
  <c r="B123" i="2"/>
  <c r="AP129" i="2"/>
  <c r="D129" i="2" s="1"/>
  <c r="B129" i="2"/>
  <c r="AP382" i="2"/>
  <c r="D382" i="2" s="1"/>
  <c r="B382" i="2"/>
  <c r="AP47" i="2"/>
  <c r="D47" i="2" s="1"/>
  <c r="B47" i="2"/>
  <c r="AP157" i="2"/>
  <c r="D157" i="2" s="1"/>
  <c r="B157" i="2"/>
  <c r="AP312" i="2"/>
  <c r="D312" i="2" s="1"/>
  <c r="B312" i="2"/>
  <c r="AP308" i="2"/>
  <c r="D308" i="2" s="1"/>
  <c r="B308" i="2"/>
  <c r="AP317" i="2"/>
  <c r="D317" i="2" s="1"/>
  <c r="B317" i="2"/>
  <c r="AP236" i="2"/>
  <c r="D236" i="2" s="1"/>
  <c r="B236" i="2"/>
  <c r="AP240" i="2"/>
  <c r="D240" i="2" s="1"/>
  <c r="B240" i="2"/>
  <c r="AP436" i="2"/>
  <c r="D436" i="2" s="1"/>
  <c r="B436" i="2"/>
  <c r="AP124" i="2"/>
  <c r="D124" i="2" s="1"/>
  <c r="B124" i="2"/>
  <c r="AP251" i="2"/>
  <c r="D251" i="2" s="1"/>
  <c r="B251" i="2"/>
  <c r="AP94" i="2"/>
  <c r="D94" i="2" s="1"/>
  <c r="B94" i="2"/>
  <c r="AP340" i="2"/>
  <c r="D340" i="2" s="1"/>
  <c r="B340" i="2"/>
  <c r="AP145" i="2"/>
  <c r="D145" i="2" s="1"/>
  <c r="B145" i="2"/>
  <c r="AP109" i="2"/>
  <c r="D109" i="2" s="1"/>
  <c r="B109" i="2"/>
  <c r="AP37" i="2"/>
  <c r="D37" i="2" s="1"/>
  <c r="B37" i="2"/>
  <c r="AP324" i="2"/>
  <c r="D324" i="2" s="1"/>
  <c r="B324" i="2"/>
  <c r="AP300" i="2"/>
  <c r="D300" i="2" s="1"/>
  <c r="B300" i="2"/>
  <c r="AP155" i="2"/>
  <c r="D155" i="2" s="1"/>
  <c r="B155" i="2"/>
  <c r="AP286" i="2"/>
  <c r="D286" i="2" s="1"/>
  <c r="B286" i="2"/>
  <c r="AP290" i="2"/>
  <c r="D290" i="2" s="1"/>
  <c r="B290" i="2"/>
  <c r="AP192" i="2"/>
  <c r="D192" i="2" s="1"/>
  <c r="B192" i="2"/>
  <c r="AP62" i="2"/>
  <c r="D62" i="2" s="1"/>
  <c r="B62" i="2"/>
  <c r="AP185" i="2"/>
  <c r="D185" i="2" s="1"/>
  <c r="B185" i="2"/>
  <c r="AP448" i="2"/>
  <c r="D448" i="2" s="1"/>
  <c r="B448" i="2"/>
  <c r="AP74" i="2"/>
  <c r="D74" i="2" s="1"/>
  <c r="B74" i="2"/>
  <c r="AP437" i="2"/>
  <c r="D437" i="2" s="1"/>
  <c r="B437" i="2"/>
  <c r="AP90" i="2"/>
  <c r="D90" i="2" s="1"/>
  <c r="B90" i="2"/>
  <c r="AP193" i="2"/>
  <c r="D193" i="2" s="1"/>
  <c r="B193" i="2"/>
  <c r="AP194" i="2"/>
  <c r="D194" i="2" s="1"/>
  <c r="B194" i="2"/>
  <c r="AP58" i="2"/>
  <c r="D58" i="2" s="1"/>
  <c r="B58" i="2"/>
  <c r="AP453" i="2"/>
  <c r="D453" i="2" s="1"/>
  <c r="B453" i="2"/>
  <c r="AP372" i="2"/>
  <c r="D372" i="2" s="1"/>
  <c r="B372" i="2"/>
  <c r="AP281" i="2"/>
  <c r="D281" i="2" s="1"/>
  <c r="B281" i="2"/>
  <c r="AP259" i="2"/>
  <c r="D259" i="2" s="1"/>
  <c r="B259" i="2"/>
  <c r="AP355" i="2"/>
  <c r="D355" i="2" s="1"/>
  <c r="B355" i="2"/>
  <c r="AP204" i="2"/>
  <c r="D204" i="2" s="1"/>
  <c r="B204" i="2"/>
  <c r="AP417" i="2"/>
  <c r="D417" i="2" s="1"/>
  <c r="B417" i="2"/>
  <c r="AP156" i="2"/>
  <c r="D156" i="2" s="1"/>
  <c r="B156" i="2"/>
  <c r="AP262" i="2"/>
  <c r="D262" i="2" s="1"/>
  <c r="B262" i="2"/>
  <c r="AP420" i="2"/>
  <c r="D420" i="2" s="1"/>
  <c r="B420" i="2"/>
  <c r="AP421" i="2"/>
  <c r="D421" i="2" s="1"/>
  <c r="B421" i="2"/>
  <c r="AP102" i="2"/>
  <c r="D102" i="2" s="1"/>
  <c r="B102" i="2"/>
  <c r="AP132" i="2"/>
  <c r="D132" i="2" s="1"/>
  <c r="B132" i="2"/>
  <c r="AP349" i="2"/>
  <c r="D349" i="2" s="1"/>
  <c r="B349" i="2"/>
  <c r="AP40" i="2"/>
  <c r="D40" i="2" s="1"/>
  <c r="B40" i="2"/>
  <c r="AP68" i="2"/>
  <c r="D68" i="2" s="1"/>
  <c r="B68" i="2"/>
  <c r="AP253" i="2"/>
  <c r="D253" i="2" s="1"/>
  <c r="B253" i="2"/>
  <c r="AP180" i="2"/>
  <c r="D180" i="2" s="1"/>
  <c r="B180" i="2"/>
  <c r="AP199" i="2"/>
  <c r="D199" i="2" s="1"/>
  <c r="B199" i="2"/>
  <c r="AP49" i="2"/>
  <c r="D49" i="2" s="1"/>
  <c r="B49" i="2"/>
  <c r="AP392" i="2"/>
  <c r="D392" i="2" s="1"/>
  <c r="B392" i="2"/>
  <c r="AP35" i="2"/>
  <c r="D35" i="2" s="1"/>
  <c r="B35" i="2"/>
  <c r="AP79" i="2"/>
  <c r="D79" i="2" s="1"/>
  <c r="B79" i="2"/>
  <c r="AP344" i="2"/>
  <c r="D344" i="2" s="1"/>
  <c r="B344" i="2"/>
  <c r="AP350" i="2"/>
  <c r="D350" i="2" s="1"/>
  <c r="B350" i="2"/>
  <c r="AP87" i="2"/>
  <c r="D87" i="2" s="1"/>
  <c r="B87" i="2"/>
  <c r="AP294" i="2"/>
  <c r="D294" i="2" s="1"/>
  <c r="B294" i="2"/>
  <c r="AP337" i="2"/>
  <c r="D337" i="2" s="1"/>
  <c r="B337" i="2"/>
  <c r="AP239" i="2"/>
  <c r="D239" i="2" s="1"/>
  <c r="B239" i="2"/>
  <c r="AP451" i="2"/>
  <c r="D451" i="2" s="1"/>
  <c r="B451" i="2"/>
  <c r="AP283" i="2"/>
  <c r="D283" i="2" s="1"/>
  <c r="B283" i="2"/>
  <c r="AP150" i="2"/>
  <c r="D150" i="2" s="1"/>
  <c r="B150" i="2"/>
  <c r="AP215" i="2"/>
  <c r="D215" i="2" s="1"/>
  <c r="B215" i="2"/>
  <c r="AP393" i="2"/>
  <c r="D393" i="2" s="1"/>
  <c r="B393" i="2"/>
  <c r="AP187" i="2"/>
  <c r="D187" i="2" s="1"/>
  <c r="B187" i="2"/>
  <c r="AP137" i="2"/>
  <c r="D137" i="2" s="1"/>
  <c r="B137" i="2"/>
  <c r="AP88" i="2"/>
  <c r="D88" i="2" s="1"/>
  <c r="B88" i="2"/>
  <c r="AP139" i="2"/>
  <c r="D139" i="2" s="1"/>
  <c r="B139" i="2"/>
  <c r="AP347" i="2"/>
  <c r="D347" i="2" s="1"/>
  <c r="B347" i="2"/>
  <c r="AP280" i="2"/>
  <c r="D280" i="2" s="1"/>
  <c r="B280" i="2"/>
  <c r="AP152" i="2"/>
  <c r="D152" i="2" s="1"/>
  <c r="B152" i="2"/>
  <c r="AP225" i="2"/>
  <c r="D225" i="2" s="1"/>
  <c r="B225" i="2"/>
  <c r="AP134" i="2"/>
  <c r="D134" i="2" s="1"/>
  <c r="B134" i="2"/>
  <c r="AP27" i="2"/>
  <c r="D27" i="2" s="1"/>
  <c r="B27" i="2"/>
  <c r="AP177" i="2"/>
  <c r="D177" i="2" s="1"/>
  <c r="B177" i="2"/>
  <c r="AP332" i="2"/>
  <c r="D332" i="2" s="1"/>
  <c r="B332" i="2"/>
  <c r="AP325" i="2"/>
  <c r="D325" i="2" s="1"/>
  <c r="B325" i="2"/>
  <c r="AP228" i="2"/>
  <c r="D228" i="2" s="1"/>
  <c r="B228" i="2"/>
  <c r="AP364" i="2"/>
  <c r="D364" i="2" s="1"/>
  <c r="B364" i="2"/>
  <c r="AP57" i="2"/>
  <c r="D57" i="2" s="1"/>
  <c r="B57" i="2"/>
  <c r="AP358" i="2"/>
  <c r="D358" i="2" s="1"/>
  <c r="B358" i="2"/>
  <c r="AP400" i="2"/>
  <c r="D400" i="2" s="1"/>
  <c r="B400" i="2"/>
  <c r="AP80" i="2"/>
  <c r="D80" i="2" s="1"/>
  <c r="B80" i="2"/>
  <c r="AP170" i="2"/>
  <c r="D170" i="2" s="1"/>
  <c r="B170" i="2"/>
  <c r="AP353" i="2"/>
  <c r="D353" i="2" s="1"/>
  <c r="B353" i="2"/>
  <c r="AP377" i="2"/>
  <c r="D377" i="2" s="1"/>
  <c r="B377" i="2"/>
  <c r="AP274" i="2"/>
  <c r="D274" i="2" s="1"/>
  <c r="B274" i="2"/>
  <c r="AP160" i="2"/>
  <c r="D160" i="2" s="1"/>
  <c r="B160" i="2"/>
  <c r="AP84" i="2"/>
  <c r="D84" i="2" s="1"/>
  <c r="B84" i="2"/>
  <c r="AP209" i="2"/>
  <c r="D209" i="2" s="1"/>
  <c r="B209" i="2"/>
  <c r="AP292" i="2"/>
  <c r="D292" i="2" s="1"/>
  <c r="B292" i="2"/>
  <c r="AP97" i="2"/>
  <c r="D97" i="2" s="1"/>
  <c r="B97" i="2"/>
  <c r="AP33" i="2"/>
  <c r="D33" i="2" s="1"/>
  <c r="B33" i="2"/>
  <c r="AP370" i="2"/>
  <c r="D370" i="2" s="1"/>
  <c r="B370" i="2"/>
  <c r="AP83" i="2"/>
  <c r="D83" i="2" s="1"/>
  <c r="B83" i="2"/>
  <c r="AP388" i="2"/>
  <c r="D388" i="2" s="1"/>
  <c r="B388" i="2"/>
  <c r="AP455" i="2"/>
  <c r="D455" i="2" s="1"/>
  <c r="B455" i="2"/>
  <c r="AP412" i="2"/>
  <c r="D412" i="2" s="1"/>
  <c r="B412" i="2"/>
  <c r="AP361" i="2"/>
  <c r="D361" i="2" s="1"/>
  <c r="B361" i="2"/>
  <c r="AP269" i="2"/>
  <c r="D269" i="2" s="1"/>
  <c r="B269" i="2"/>
  <c r="AP399" i="2"/>
  <c r="D399" i="2" s="1"/>
  <c r="B399" i="2"/>
  <c r="AP321" i="2"/>
  <c r="D321" i="2" s="1"/>
  <c r="B321" i="2"/>
  <c r="AP235" i="2"/>
  <c r="D235" i="2" s="1"/>
  <c r="B235" i="2"/>
  <c r="AP331" i="2"/>
  <c r="D331" i="2" s="1"/>
  <c r="B331" i="2"/>
  <c r="AP82" i="2"/>
  <c r="D82" i="2" s="1"/>
  <c r="B82" i="2"/>
  <c r="AP342" i="2"/>
  <c r="D342" i="2" s="1"/>
  <c r="B342" i="2"/>
  <c r="AP41" i="2"/>
  <c r="D41" i="2" s="1"/>
  <c r="B41" i="2"/>
  <c r="AP301" i="2"/>
  <c r="D301" i="2" s="1"/>
  <c r="B301" i="2"/>
  <c r="AP287" i="2"/>
  <c r="D287" i="2" s="1"/>
  <c r="B287" i="2"/>
  <c r="AP267" i="2"/>
  <c r="D267" i="2" s="1"/>
  <c r="B267" i="2"/>
  <c r="AP398" i="2"/>
  <c r="D398" i="2" s="1"/>
  <c r="B398" i="2"/>
  <c r="AP168" i="2"/>
  <c r="D168" i="2" s="1"/>
  <c r="B168" i="2"/>
  <c r="AP296" i="2"/>
  <c r="D296" i="2" s="1"/>
  <c r="B296" i="2"/>
  <c r="AP425" i="2"/>
  <c r="D425" i="2" s="1"/>
  <c r="B425" i="2"/>
  <c r="AP315" i="2"/>
  <c r="D315" i="2" s="1"/>
  <c r="B315" i="2"/>
  <c r="AP272" i="2"/>
  <c r="D272" i="2" s="1"/>
  <c r="B272" i="2"/>
  <c r="AP24" i="2"/>
  <c r="D24" i="2" s="1"/>
  <c r="B24" i="2"/>
  <c r="AP250" i="2"/>
  <c r="D250" i="2" s="1"/>
  <c r="B250" i="2"/>
  <c r="AP233" i="2"/>
  <c r="D233" i="2" s="1"/>
  <c r="B233" i="2"/>
  <c r="AP381" i="2"/>
  <c r="D381" i="2" s="1"/>
  <c r="B381" i="2"/>
  <c r="AP434" i="2"/>
  <c r="D434" i="2" s="1"/>
  <c r="B434" i="2"/>
  <c r="AP288" i="2"/>
  <c r="D288" i="2" s="1"/>
  <c r="B288" i="2"/>
  <c r="AP195" i="2"/>
  <c r="D195" i="2" s="1"/>
  <c r="B195" i="2"/>
  <c r="AP56" i="2"/>
  <c r="D56" i="2" s="1"/>
  <c r="B56" i="2"/>
  <c r="AP299" i="2"/>
  <c r="D299" i="2" s="1"/>
  <c r="B299" i="2"/>
  <c r="AP221" i="2"/>
  <c r="D221" i="2" s="1"/>
  <c r="B221" i="2"/>
  <c r="AP171" i="2"/>
  <c r="D171" i="2" s="1"/>
  <c r="B171" i="2"/>
  <c r="AP326" i="2"/>
  <c r="D326" i="2" s="1"/>
  <c r="B326" i="2"/>
  <c r="AP105" i="2"/>
  <c r="D105" i="2" s="1"/>
  <c r="B105" i="2"/>
  <c r="AP390" i="2"/>
  <c r="D390" i="2" s="1"/>
  <c r="B390" i="2"/>
  <c r="AP334" i="2"/>
  <c r="D334" i="2" s="1"/>
  <c r="B334" i="2"/>
  <c r="AP322" i="2"/>
  <c r="D322" i="2" s="1"/>
  <c r="B322" i="2"/>
  <c r="AP107" i="2"/>
  <c r="D107" i="2" s="1"/>
  <c r="B107" i="2"/>
  <c r="AP365" i="2"/>
  <c r="D365" i="2" s="1"/>
  <c r="B365" i="2"/>
  <c r="AP380" i="2"/>
  <c r="D380" i="2" s="1"/>
  <c r="B380" i="2"/>
  <c r="AP409" i="2"/>
  <c r="D409" i="2" s="1"/>
  <c r="B409" i="2"/>
  <c r="AP401" i="2"/>
  <c r="D401" i="2" s="1"/>
  <c r="B401" i="2"/>
  <c r="AP122" i="2"/>
  <c r="D122" i="2" s="1"/>
  <c r="B122" i="2"/>
  <c r="AP402" i="2"/>
  <c r="D402" i="2" s="1"/>
  <c r="B402" i="2"/>
  <c r="AP371" i="2"/>
  <c r="D371" i="2" s="1"/>
  <c r="B371" i="2"/>
  <c r="AP357" i="2"/>
  <c r="D357" i="2" s="1"/>
  <c r="B357" i="2"/>
  <c r="AP201" i="2"/>
  <c r="D201" i="2" s="1"/>
  <c r="B201" i="2"/>
  <c r="AP25" i="2"/>
  <c r="D25" i="2" s="1"/>
  <c r="B25" i="2"/>
  <c r="AP314" i="2"/>
  <c r="D314" i="2" s="1"/>
  <c r="B314" i="2"/>
  <c r="AP316" i="2"/>
  <c r="D316" i="2" s="1"/>
  <c r="B316" i="2"/>
  <c r="AP59" i="2"/>
  <c r="D59" i="2" s="1"/>
  <c r="B59" i="2"/>
  <c r="AP284" i="2"/>
  <c r="D284" i="2" s="1"/>
  <c r="B284" i="2"/>
  <c r="AP310" i="2"/>
  <c r="D310" i="2" s="1"/>
  <c r="B310" i="2"/>
  <c r="AP302" i="2"/>
  <c r="D302" i="2" s="1"/>
  <c r="B302" i="2"/>
  <c r="AP67" i="2"/>
  <c r="D67" i="2" s="1"/>
  <c r="B67" i="2"/>
  <c r="AP419" i="2"/>
  <c r="D419" i="2" s="1"/>
  <c r="B419" i="2"/>
  <c r="AP183" i="2"/>
  <c r="D183" i="2" s="1"/>
  <c r="B183" i="2"/>
  <c r="AP148" i="2"/>
  <c r="D148" i="2" s="1"/>
  <c r="B148" i="2"/>
  <c r="AP254" i="2"/>
  <c r="D254" i="2" s="1"/>
  <c r="B254" i="2"/>
  <c r="AP363" i="2"/>
  <c r="D363" i="2" s="1"/>
  <c r="B363" i="2"/>
  <c r="AP108" i="2"/>
  <c r="D108" i="2" s="1"/>
  <c r="B108" i="2"/>
  <c r="AP247" i="2"/>
  <c r="D247" i="2" s="1"/>
  <c r="B247" i="2"/>
  <c r="AP443" i="2"/>
  <c r="D443" i="2" s="1"/>
  <c r="B443" i="2"/>
  <c r="AP438" i="2"/>
  <c r="D438" i="2" s="1"/>
  <c r="B438" i="2"/>
  <c r="AP258" i="2"/>
  <c r="D258" i="2" s="1"/>
  <c r="B258" i="2"/>
  <c r="AP229" i="2"/>
  <c r="D229" i="2" s="1"/>
  <c r="B229" i="2"/>
  <c r="AP214" i="2"/>
  <c r="D214" i="2" s="1"/>
  <c r="B214" i="2"/>
  <c r="AP219" i="2"/>
  <c r="D219" i="2" s="1"/>
  <c r="B219" i="2"/>
  <c r="AP22" i="2"/>
  <c r="D22" i="2" s="1"/>
  <c r="B22" i="2"/>
  <c r="AP38" i="2"/>
  <c r="D38" i="2" s="1"/>
  <c r="B38" i="2"/>
  <c r="AP142" i="2"/>
  <c r="D142" i="2" s="1"/>
  <c r="B142" i="2"/>
  <c r="AP232" i="2"/>
  <c r="D232" i="2" s="1"/>
  <c r="B232" i="2"/>
  <c r="AP266" i="2"/>
  <c r="D266" i="2" s="1"/>
  <c r="B266" i="2"/>
  <c r="AP237" i="2"/>
  <c r="D237" i="2" s="1"/>
  <c r="B237" i="2"/>
  <c r="AP144" i="2"/>
  <c r="D144" i="2" s="1"/>
  <c r="B144" i="2"/>
  <c r="AP432" i="2"/>
  <c r="D432" i="2" s="1"/>
  <c r="B432" i="2"/>
  <c r="AP359" i="2"/>
  <c r="D359" i="2" s="1"/>
  <c r="B359" i="2"/>
  <c r="AP427" i="2"/>
  <c r="D427" i="2" s="1"/>
  <c r="B427" i="2"/>
  <c r="AP257" i="2"/>
  <c r="D257" i="2" s="1"/>
  <c r="B257" i="2"/>
  <c r="AP430" i="2"/>
  <c r="D430" i="2" s="1"/>
  <c r="B430" i="2"/>
  <c r="AP205" i="2"/>
  <c r="D205" i="2" s="1"/>
  <c r="B205" i="2"/>
  <c r="AP138" i="2"/>
  <c r="D138" i="2" s="1"/>
  <c r="B138" i="2"/>
  <c r="AP306" i="2"/>
  <c r="D306" i="2" s="1"/>
  <c r="B306" i="2"/>
  <c r="AP320" i="2"/>
  <c r="D320" i="2" s="1"/>
  <c r="B320" i="2"/>
  <c r="AP348" i="2"/>
  <c r="D348" i="2" s="1"/>
  <c r="B348" i="2"/>
  <c r="AP111" i="2"/>
  <c r="D111" i="2" s="1"/>
  <c r="B111" i="2"/>
  <c r="AP69" i="2"/>
  <c r="D69" i="2" s="1"/>
  <c r="B69" i="2"/>
  <c r="AP374" i="2"/>
  <c r="D374" i="2" s="1"/>
  <c r="B374" i="2"/>
  <c r="AP354" i="2"/>
  <c r="D354" i="2" s="1"/>
  <c r="B354" i="2"/>
  <c r="AP346" i="2"/>
  <c r="D346" i="2" s="1"/>
  <c r="B346" i="2"/>
  <c r="AP143" i="2"/>
  <c r="D143" i="2" s="1"/>
  <c r="B143" i="2"/>
  <c r="AP403" i="2"/>
  <c r="D403" i="2" s="1"/>
  <c r="B403" i="2"/>
  <c r="AP184" i="2"/>
  <c r="D184" i="2" s="1"/>
  <c r="B184" i="2"/>
  <c r="AP271" i="2"/>
  <c r="D271" i="2" s="1"/>
  <c r="B271" i="2"/>
  <c r="AP303" i="2"/>
  <c r="D303" i="2" s="1"/>
  <c r="B303" i="2"/>
  <c r="AP96" i="2"/>
  <c r="D96" i="2" s="1"/>
  <c r="B96" i="2"/>
  <c r="AP30" i="2"/>
  <c r="D30" i="2" s="1"/>
  <c r="B30" i="2"/>
  <c r="AP416" i="2"/>
  <c r="D416" i="2" s="1"/>
  <c r="B416" i="2"/>
  <c r="AP175" i="2"/>
  <c r="D175" i="2" s="1"/>
  <c r="B175" i="2"/>
  <c r="AP282" i="2"/>
  <c r="D282" i="2" s="1"/>
  <c r="B282" i="2"/>
  <c r="AP159" i="2"/>
  <c r="D159" i="2" s="1"/>
  <c r="B159" i="2"/>
  <c r="AP93" i="2"/>
  <c r="D93" i="2" s="1"/>
  <c r="B93" i="2"/>
  <c r="AP63" i="2"/>
  <c r="D63" i="2" s="1"/>
  <c r="B63" i="2"/>
  <c r="AP456" i="2"/>
  <c r="D456" i="2" s="1"/>
  <c r="B456" i="2"/>
  <c r="AP405" i="2"/>
  <c r="D405" i="2" s="1"/>
  <c r="B405" i="2"/>
  <c r="AP34" i="2"/>
  <c r="D34" i="2" s="1"/>
  <c r="B34" i="2"/>
  <c r="AP304" i="2"/>
  <c r="D304" i="2" s="1"/>
  <c r="B304" i="2"/>
  <c r="AP218" i="2"/>
  <c r="D218" i="2" s="1"/>
  <c r="B218" i="2"/>
  <c r="AP64" i="2"/>
  <c r="D64" i="2" s="1"/>
  <c r="B64" i="2"/>
  <c r="AP264" i="2"/>
  <c r="D264" i="2" s="1"/>
  <c r="B264" i="2"/>
  <c r="AP60" i="2"/>
  <c r="D60" i="2" s="1"/>
  <c r="B60" i="2"/>
  <c r="AP457" i="2"/>
  <c r="D457" i="2" s="1"/>
  <c r="B457" i="2"/>
  <c r="AP454" i="2"/>
  <c r="D454" i="2" s="1"/>
  <c r="B454" i="2"/>
  <c r="AP252" i="2"/>
  <c r="D252" i="2" s="1"/>
  <c r="B252" i="2"/>
  <c r="AP50" i="2"/>
  <c r="D50" i="2" s="1"/>
  <c r="B50" i="2"/>
  <c r="AP127" i="2"/>
  <c r="D127" i="2" s="1"/>
  <c r="B127" i="2"/>
  <c r="AP161" i="2"/>
  <c r="D161" i="2" s="1"/>
  <c r="B161" i="2"/>
  <c r="AP73" i="2"/>
  <c r="D73" i="2" s="1"/>
  <c r="B73" i="2"/>
  <c r="AP71" i="2"/>
  <c r="D71" i="2" s="1"/>
  <c r="B71" i="2"/>
  <c r="AP333" i="2"/>
  <c r="D333" i="2" s="1"/>
  <c r="B333" i="2"/>
  <c r="AP227" i="2"/>
  <c r="D227" i="2" s="1"/>
  <c r="B227" i="2"/>
  <c r="AP217" i="2"/>
  <c r="D217" i="2" s="1"/>
  <c r="B217" i="2"/>
  <c r="AP172" i="2"/>
  <c r="D172" i="2" s="1"/>
  <c r="B172" i="2"/>
  <c r="AP91" i="2"/>
  <c r="D91" i="2" s="1"/>
  <c r="B91" i="2"/>
  <c r="AP115" i="2"/>
  <c r="D115" i="2" s="1"/>
  <c r="B115" i="2"/>
  <c r="AP394" i="2"/>
  <c r="D394" i="2" s="1"/>
  <c r="B394" i="2"/>
  <c r="AP164" i="2"/>
  <c r="D164" i="2" s="1"/>
  <c r="B164" i="2"/>
  <c r="AP116" i="2"/>
  <c r="D116" i="2" s="1"/>
  <c r="B116" i="2"/>
  <c r="AP223" i="2"/>
  <c r="D223" i="2" s="1"/>
  <c r="B223" i="2"/>
  <c r="AP329" i="2"/>
  <c r="D329" i="2" s="1"/>
  <c r="B329" i="2"/>
  <c r="AP285" i="2"/>
  <c r="D285" i="2" s="1"/>
  <c r="B285" i="2"/>
  <c r="AP397" i="2"/>
  <c r="D397" i="2" s="1"/>
  <c r="B397" i="2"/>
  <c r="AP242" i="2"/>
  <c r="D242" i="2" s="1"/>
  <c r="B242" i="2"/>
  <c r="AP414" i="2"/>
  <c r="D414" i="2" s="1"/>
  <c r="B414" i="2"/>
  <c r="AP112" i="2"/>
  <c r="D112" i="2" s="1"/>
  <c r="B112" i="2"/>
  <c r="AP408" i="2"/>
  <c r="D408" i="2" s="1"/>
  <c r="B408" i="2"/>
  <c r="AP55" i="2"/>
  <c r="D55" i="2" s="1"/>
  <c r="B55" i="2"/>
  <c r="AP151" i="2"/>
  <c r="D151" i="2" s="1"/>
  <c r="B151" i="2"/>
  <c r="AP385" i="2"/>
  <c r="D385" i="2" s="1"/>
  <c r="B385" i="2"/>
  <c r="AP158" i="2"/>
  <c r="D158" i="2" s="1"/>
  <c r="B158" i="2"/>
  <c r="AP98" i="2"/>
  <c r="D98" i="2" s="1"/>
  <c r="B98" i="2"/>
  <c r="AP435" i="2"/>
  <c r="D435" i="2" s="1"/>
  <c r="B435" i="2"/>
  <c r="AP224" i="2"/>
  <c r="D224" i="2" s="1"/>
  <c r="B224" i="2"/>
  <c r="AP117" i="2"/>
  <c r="D117" i="2" s="1"/>
  <c r="B117" i="2"/>
  <c r="AP291" i="2"/>
  <c r="D291" i="2" s="1"/>
  <c r="B291" i="2"/>
  <c r="AP114" i="2"/>
  <c r="D114" i="2" s="1"/>
  <c r="B114" i="2"/>
  <c r="AP263" i="2"/>
  <c r="D263" i="2" s="1"/>
  <c r="B263" i="2"/>
  <c r="AP261" i="2"/>
  <c r="D261" i="2" s="1"/>
  <c r="B261" i="2"/>
  <c r="AP424" i="2"/>
  <c r="D424" i="2" s="1"/>
  <c r="B424" i="2"/>
  <c r="AP226" i="2"/>
  <c r="D226" i="2" s="1"/>
  <c r="B226" i="2"/>
  <c r="AP328" i="2"/>
  <c r="D328" i="2" s="1"/>
  <c r="B328" i="2"/>
  <c r="AP89" i="2"/>
  <c r="D89" i="2" s="1"/>
  <c r="B89" i="2"/>
  <c r="AP181" i="2"/>
  <c r="D181" i="2" s="1"/>
  <c r="B181" i="2"/>
  <c r="AP128" i="2"/>
  <c r="D128" i="2" s="1"/>
  <c r="B128" i="2"/>
  <c r="AP153" i="2"/>
  <c r="D153" i="2" s="1"/>
  <c r="B153" i="2"/>
  <c r="AP345" i="2"/>
  <c r="D345" i="2" s="1"/>
  <c r="B345" i="2"/>
  <c r="AP101" i="2"/>
  <c r="D101" i="2" s="1"/>
  <c r="B101" i="2"/>
  <c r="AP208" i="2"/>
  <c r="D208" i="2" s="1"/>
  <c r="B208" i="2"/>
  <c r="AP42" i="2"/>
  <c r="D42" i="2" s="1"/>
  <c r="B42" i="2"/>
  <c r="AP166" i="2"/>
  <c r="D166" i="2" s="1"/>
  <c r="B166" i="2"/>
  <c r="AP429" i="2"/>
  <c r="D429" i="2" s="1"/>
  <c r="B429" i="2"/>
  <c r="AP289" i="2"/>
  <c r="D289" i="2" s="1"/>
  <c r="B289" i="2"/>
  <c r="AP293" i="2"/>
  <c r="D293" i="2" s="1"/>
  <c r="B293" i="2"/>
  <c r="AP431" i="2"/>
  <c r="D431" i="2" s="1"/>
  <c r="B431" i="2"/>
  <c r="AP147" i="2"/>
  <c r="D147" i="2" s="1"/>
  <c r="B147" i="2"/>
  <c r="AP130" i="2"/>
  <c r="D130" i="2" s="1"/>
  <c r="B130" i="2"/>
  <c r="AP276" i="2"/>
  <c r="D276" i="2" s="1"/>
  <c r="B276" i="2"/>
  <c r="AP133" i="2"/>
  <c r="D133" i="2" s="1"/>
  <c r="B133" i="2"/>
  <c r="AP203" i="2"/>
  <c r="D203" i="2" s="1"/>
  <c r="B203" i="2"/>
  <c r="AP48" i="2"/>
  <c r="D48" i="2" s="1"/>
  <c r="B48" i="2"/>
  <c r="AP418" i="2"/>
  <c r="D418" i="2" s="1"/>
  <c r="B418" i="2"/>
  <c r="AP126" i="2"/>
  <c r="D126" i="2" s="1"/>
  <c r="B126" i="2"/>
  <c r="AP207" i="2"/>
  <c r="D207" i="2" s="1"/>
  <c r="B207" i="2"/>
  <c r="AP95" i="2"/>
  <c r="D95" i="2" s="1"/>
  <c r="B95" i="2"/>
  <c r="AP167" i="2"/>
  <c r="D167" i="2" s="1"/>
  <c r="B167" i="2"/>
  <c r="AP255" i="2"/>
  <c r="D255" i="2" s="1"/>
  <c r="B255" i="2"/>
  <c r="AP103" i="2"/>
  <c r="D103" i="2" s="1"/>
  <c r="B103" i="2"/>
  <c r="AP72" i="2"/>
  <c r="D72" i="2" s="1"/>
  <c r="B72" i="2"/>
  <c r="AP256" i="2"/>
  <c r="D256" i="2" s="1"/>
  <c r="B256" i="2"/>
  <c r="AP318" i="2"/>
  <c r="D318" i="2" s="1"/>
  <c r="B318" i="2"/>
  <c r="AP413" i="2"/>
  <c r="D413" i="2" s="1"/>
  <c r="B413" i="2"/>
  <c r="AP26" i="2"/>
  <c r="D26" i="2" s="1"/>
  <c r="B26" i="2"/>
  <c r="AP110" i="2"/>
  <c r="D110" i="2" s="1"/>
  <c r="B110" i="2"/>
  <c r="AP423" i="2"/>
  <c r="D423" i="2" s="1"/>
  <c r="B423" i="2"/>
  <c r="AP162" i="2"/>
  <c r="D162" i="2" s="1"/>
  <c r="B162" i="2"/>
  <c r="AP213" i="2"/>
  <c r="D213" i="2" s="1"/>
  <c r="B213" i="2"/>
  <c r="AP352" i="2"/>
  <c r="D352" i="2" s="1"/>
  <c r="B352" i="2"/>
  <c r="AP439" i="2"/>
  <c r="D439" i="2" s="1"/>
  <c r="B439" i="2"/>
  <c r="AP277" i="2"/>
  <c r="D277" i="2" s="1"/>
  <c r="B277" i="2"/>
  <c r="D458" i="2"/>
  <c r="B458" i="2"/>
  <c r="AP249" i="2"/>
  <c r="D249" i="2" s="1"/>
  <c r="B249" i="2"/>
  <c r="AP28" i="2"/>
  <c r="D28" i="2" s="1"/>
  <c r="B28" i="2"/>
  <c r="AP86" i="2"/>
  <c r="D86" i="2" s="1"/>
  <c r="B86" i="2"/>
  <c r="AP243" i="2"/>
  <c r="D243" i="2" s="1"/>
  <c r="B243" i="2"/>
  <c r="AP182" i="2"/>
  <c r="D182" i="2" s="1"/>
  <c r="B182" i="2"/>
  <c r="AP404" i="2"/>
  <c r="D404" i="2" s="1"/>
  <c r="B404" i="2"/>
  <c r="AP32" i="2"/>
  <c r="D32" i="2" s="1"/>
  <c r="B32" i="2"/>
  <c r="AP54" i="2"/>
  <c r="D54" i="2" s="1"/>
  <c r="B54" i="2"/>
  <c r="AP36" i="2"/>
  <c r="D36" i="2" s="1"/>
  <c r="B36" i="2"/>
  <c r="AP146" i="2"/>
  <c r="D146" i="2" s="1"/>
  <c r="B146" i="2"/>
  <c r="AP323" i="2"/>
  <c r="D323" i="2" s="1"/>
  <c r="B323" i="2"/>
  <c r="AP92" i="2"/>
  <c r="D92" i="2" s="1"/>
  <c r="B92" i="2"/>
  <c r="AP406" i="2"/>
  <c r="D406" i="2" s="1"/>
  <c r="B406" i="2"/>
  <c r="AP362" i="2"/>
  <c r="D362" i="2" s="1"/>
  <c r="B362" i="2"/>
  <c r="AP169" i="2"/>
  <c r="D169" i="2" s="1"/>
  <c r="B169" i="2"/>
  <c r="AP121" i="2"/>
  <c r="D121" i="2" s="1"/>
  <c r="B121" i="2"/>
  <c r="AP131" i="2"/>
  <c r="D131" i="2" s="1"/>
  <c r="B131" i="2"/>
  <c r="AP179" i="2"/>
  <c r="D179" i="2" s="1"/>
  <c r="B179" i="2"/>
  <c r="AP384" i="2"/>
  <c r="D384" i="2" s="1"/>
  <c r="B384" i="2"/>
  <c r="AP149" i="2"/>
  <c r="D149" i="2" s="1"/>
  <c r="B149" i="2"/>
  <c r="AP29" i="2"/>
  <c r="D29" i="2" s="1"/>
  <c r="B29" i="2"/>
  <c r="AP278" i="2"/>
  <c r="D278" i="2" s="1"/>
  <c r="B278" i="2"/>
  <c r="AP188" i="2"/>
  <c r="D188" i="2" s="1"/>
  <c r="B188" i="2"/>
  <c r="AP211" i="2"/>
  <c r="D211" i="2" s="1"/>
  <c r="B211" i="2"/>
  <c r="AP222" i="2"/>
  <c r="D222" i="2" s="1"/>
  <c r="B222" i="2"/>
  <c r="AP341" i="2"/>
  <c r="D341" i="2" s="1"/>
  <c r="B341" i="2"/>
  <c r="AP104" i="2"/>
  <c r="D104" i="2" s="1"/>
  <c r="B104" i="2"/>
  <c r="AP216" i="2"/>
  <c r="D216" i="2" s="1"/>
  <c r="B216" i="2"/>
  <c r="AP66" i="2"/>
  <c r="D66" i="2" s="1"/>
  <c r="B66" i="2"/>
  <c r="AP379" i="2"/>
  <c r="D379" i="2" s="1"/>
  <c r="B379" i="2"/>
  <c r="AP273" i="2"/>
  <c r="D273" i="2" s="1"/>
  <c r="B273" i="2"/>
  <c r="AP330" i="2"/>
  <c r="D330" i="2" s="1"/>
  <c r="B330" i="2"/>
  <c r="AP338" i="2"/>
  <c r="D338" i="2" s="1"/>
  <c r="B338" i="2"/>
  <c r="AP163" i="2"/>
  <c r="D163" i="2" s="1"/>
  <c r="B163" i="2"/>
  <c r="AP336" i="2"/>
  <c r="D336" i="2" s="1"/>
  <c r="B336" i="2"/>
  <c r="AP39" i="2"/>
  <c r="D39" i="2" s="1"/>
  <c r="B39" i="2"/>
  <c r="AP45" i="2"/>
  <c r="D45" i="2" s="1"/>
  <c r="B45" i="2"/>
  <c r="AP51" i="2"/>
  <c r="D51" i="2" s="1"/>
  <c r="B51" i="2"/>
  <c r="AP77" i="2"/>
  <c r="D77" i="2" s="1"/>
  <c r="B77" i="2"/>
  <c r="AP311" i="2"/>
  <c r="D311" i="2" s="1"/>
  <c r="B311" i="2"/>
  <c r="AP140" i="2"/>
  <c r="D140" i="2" s="1"/>
  <c r="B140" i="2"/>
  <c r="AP202" i="2"/>
  <c r="D202" i="2" s="1"/>
  <c r="B202" i="2"/>
  <c r="AP186" i="2"/>
  <c r="D186" i="2" s="1"/>
  <c r="B186" i="2"/>
  <c r="AP174" i="2"/>
  <c r="D174" i="2" s="1"/>
  <c r="B174" i="2"/>
  <c r="AP78" i="2"/>
  <c r="D78" i="2" s="1"/>
  <c r="B78" i="2"/>
  <c r="AP212" i="2"/>
  <c r="D212" i="2" s="1"/>
  <c r="B212" i="2"/>
  <c r="AP265" i="2"/>
  <c r="D265" i="2" s="1"/>
  <c r="B265" i="2"/>
  <c r="AP189" i="2"/>
  <c r="D189" i="2" s="1"/>
  <c r="B189" i="2"/>
  <c r="AP407" i="2"/>
  <c r="D407" i="2" s="1"/>
  <c r="B407" i="2"/>
  <c r="AP426" i="2"/>
  <c r="D426" i="2" s="1"/>
  <c r="B426" i="2"/>
  <c r="AP389" i="2"/>
  <c r="D389" i="2" s="1"/>
  <c r="B389" i="2"/>
  <c r="AP196" i="2"/>
  <c r="D196" i="2" s="1"/>
  <c r="B196" i="2"/>
  <c r="AP176" i="2"/>
  <c r="D176" i="2" s="1"/>
  <c r="B176" i="2"/>
  <c r="AP231" i="2"/>
  <c r="D231" i="2" s="1"/>
  <c r="B231" i="2"/>
  <c r="AP447" i="2"/>
  <c r="D447" i="2" s="1"/>
  <c r="B447" i="2"/>
  <c r="AP178" i="2"/>
  <c r="D178" i="2" s="1"/>
  <c r="B178" i="2"/>
  <c r="AP383" i="2"/>
  <c r="D383" i="2" s="1"/>
  <c r="B383" i="2"/>
  <c r="AP387" i="2"/>
  <c r="D387" i="2" s="1"/>
  <c r="B387" i="2"/>
  <c r="AP442" i="2"/>
  <c r="D442" i="2" s="1"/>
  <c r="B442" i="2"/>
  <c r="AP260" i="2"/>
  <c r="D260" i="2" s="1"/>
  <c r="B260" i="2"/>
  <c r="AP351" i="2"/>
  <c r="D351" i="2" s="1"/>
  <c r="B351" i="2"/>
  <c r="AP76" i="2"/>
  <c r="D76" i="2" s="1"/>
  <c r="B76" i="2"/>
  <c r="AP100" i="2"/>
  <c r="D100" i="2" s="1"/>
  <c r="B100" i="2"/>
  <c r="AP220" i="2"/>
  <c r="D220" i="2" s="1"/>
  <c r="B220" i="2"/>
  <c r="AP449" i="2"/>
  <c r="D449" i="2" s="1"/>
  <c r="B449" i="2"/>
  <c r="AP395" i="2"/>
  <c r="D395" i="2" s="1"/>
  <c r="B395" i="2"/>
  <c r="AP366" i="2"/>
  <c r="D366" i="2" s="1"/>
  <c r="B366" i="2"/>
  <c r="AP396" i="2"/>
  <c r="D396" i="2" s="1"/>
  <c r="B396" i="2"/>
  <c r="AP119" i="2"/>
  <c r="D119" i="2" s="1"/>
  <c r="B119" i="2"/>
  <c r="AP75" i="2"/>
  <c r="D75" i="2" s="1"/>
  <c r="B75" i="2"/>
  <c r="AP135" i="2"/>
  <c r="D135" i="2" s="1"/>
  <c r="B135" i="2"/>
  <c r="AP99" i="2"/>
  <c r="D99" i="2" s="1"/>
  <c r="B99" i="2"/>
  <c r="AP53" i="2"/>
  <c r="D53" i="2" s="1"/>
  <c r="B53" i="2"/>
  <c r="AP141" i="2"/>
  <c r="D141" i="2" s="1"/>
  <c r="B141" i="2"/>
  <c r="AP309" i="2"/>
  <c r="D309" i="2" s="1"/>
  <c r="B309" i="2"/>
  <c r="AP368" i="2"/>
  <c r="D368" i="2" s="1"/>
  <c r="B368" i="2"/>
  <c r="D21" i="2" l="1"/>
  <c r="AP17" i="2"/>
  <c r="AP14" i="2"/>
  <c r="AP11" i="2"/>
  <c r="C15" i="2" l="1"/>
</calcChain>
</file>

<file path=xl/sharedStrings.xml><?xml version="1.0" encoding="utf-8"?>
<sst xmlns="http://schemas.openxmlformats.org/spreadsheetml/2006/main" count="84" uniqueCount="64">
  <si>
    <t>t1 =</t>
  </si>
  <si>
    <t>s</t>
  </si>
  <si>
    <t>t2 =</t>
  </si>
  <si>
    <t>t3 =</t>
  </si>
  <si>
    <t>t4 =</t>
  </si>
  <si>
    <t>frequency</t>
  </si>
  <si>
    <t>response / dB</t>
  </si>
  <si>
    <t>f</t>
  </si>
  <si>
    <t>w(f)</t>
  </si>
  <si>
    <t>t1</t>
  </si>
  <si>
    <t>t2</t>
  </si>
  <si>
    <t>t3</t>
  </si>
  <si>
    <t>t4</t>
  </si>
  <si>
    <t>RIAA</t>
  </si>
  <si>
    <t>RIAA(AW)</t>
  </si>
  <si>
    <t>Time constants</t>
  </si>
  <si>
    <t>components</t>
  </si>
  <si>
    <t>Allen Wright (AW)</t>
  </si>
  <si>
    <t>Rload</t>
  </si>
  <si>
    <t>nF</t>
  </si>
  <si>
    <t>kohms</t>
  </si>
  <si>
    <t>dB</t>
  </si>
  <si>
    <t>Cc</t>
  </si>
  <si>
    <t>Zout</t>
  </si>
  <si>
    <t>Ra</t>
  </si>
  <si>
    <t>Rb</t>
  </si>
  <si>
    <t>Ca</t>
  </si>
  <si>
    <t>Cb</t>
  </si>
  <si>
    <t>Zin</t>
  </si>
  <si>
    <t>input impedance of following stage, leave blank if sufficiently large to ignore</t>
  </si>
  <si>
    <t>Z_Ca</t>
  </si>
  <si>
    <t>Za</t>
  </si>
  <si>
    <t>Z_load</t>
  </si>
  <si>
    <t xml:space="preserve">1 kHz </t>
  </si>
  <si>
    <t>dB (1 khz ref)</t>
  </si>
  <si>
    <t>Z_Cb+Rb</t>
  </si>
  <si>
    <t>ohms</t>
  </si>
  <si>
    <t>frequency / Hz</t>
  </si>
  <si>
    <t>Z_Ca|Z_Cb+Rb|Zload</t>
  </si>
  <si>
    <t>Vout/Vin</t>
  </si>
  <si>
    <t>difference / dB</t>
  </si>
  <si>
    <t>RIAA reference / dB</t>
  </si>
  <si>
    <t>avg</t>
  </si>
  <si>
    <t>peak-peak</t>
  </si>
  <si>
    <t>network response / dB</t>
  </si>
  <si>
    <t>FOM</t>
  </si>
  <si>
    <t>w / Hz</t>
  </si>
  <si>
    <t>dB attenuation at 1 kHz (try to keep below 30 dB)</t>
  </si>
  <si>
    <t>Passive RIAA equalization network response calculator</t>
  </si>
  <si>
    <t>© 2016 RJM Audio</t>
  </si>
  <si>
    <t>a higher number indicates closer match to RIAA curve</t>
  </si>
  <si>
    <t>output impedance of the driving stage, zero if unknown or low enough to ignore</t>
  </si>
  <si>
    <t>* note that capacitor tolerances are rarely better than 2-3 % so there is little point tweaking to accurate values which cannot be obtained in practice</t>
  </si>
  <si>
    <t>deviation from reference</t>
  </si>
  <si>
    <t>std dev</t>
  </si>
  <si>
    <t>Z_in / kohms</t>
  </si>
  <si>
    <t>Z_out / kohms</t>
  </si>
  <si>
    <t>network input impedance / kohms</t>
  </si>
  <si>
    <t>network output impedance / kohms</t>
  </si>
  <si>
    <t>* calculated network response does not include the AC coupling capacitor Cc</t>
  </si>
  <si>
    <t>* a 0.5 dB lift at 10 Hz compensates for the attenuation from Cc.</t>
  </si>
  <si>
    <t>* the ouput impedance should be low compared to the input impedance of the second stage.</t>
  </si>
  <si>
    <t>* the input impedance should be high compared to the output impedance of the first stage</t>
  </si>
  <si>
    <t>suggested value, not used in calculations insersion loss at 10 Hz 0.5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</si>
</sst>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1" fontId="0" fillId="0" borderId="2" xfId="0" applyNumberFormat="1" applyBorder="1"/>
    <xf numFmtId="0" fontId="0" fillId="0" borderId="3" xfId="0" applyFont="1" applyBorder="1"/>
    <xf numFmtId="0" fontId="1" fillId="0" borderId="0" xfId="0" applyFont="1"/>
    <xf numFmtId="0" fontId="0" fillId="0" borderId="4" xfId="0" applyBorder="1"/>
    <xf numFmtId="11" fontId="0" fillId="0" borderId="0" xfId="0" applyNumberFormat="1" applyBorder="1"/>
    <xf numFmtId="0" fontId="0" fillId="0" borderId="5" xfId="0" applyFont="1" applyBorder="1"/>
    <xf numFmtId="0" fontId="0" fillId="0" borderId="0" xfId="0" applyNumberFormat="1"/>
    <xf numFmtId="0" fontId="1" fillId="0" borderId="0" xfId="0" applyNumberFormat="1" applyFont="1"/>
    <xf numFmtId="0" fontId="1" fillId="0" borderId="6" xfId="0" applyFont="1" applyBorder="1"/>
    <xf numFmtId="11" fontId="1" fillId="0" borderId="7" xfId="0" applyNumberFormat="1" applyFont="1" applyBorder="1"/>
    <xf numFmtId="0" fontId="1" fillId="0" borderId="8" xfId="0" applyFont="1" applyBorder="1"/>
    <xf numFmtId="0" fontId="0" fillId="0" borderId="0" xfId="0" applyNumberForma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2" fillId="0" borderId="10" xfId="0" applyFont="1" applyBorder="1"/>
    <xf numFmtId="0" fontId="2" fillId="0" borderId="0" xfId="0" applyFont="1" applyBorder="1"/>
    <xf numFmtId="0" fontId="2" fillId="0" borderId="15" xfId="0" applyFont="1" applyBorder="1"/>
    <xf numFmtId="1" fontId="0" fillId="0" borderId="0" xfId="0" applyNumberFormat="1"/>
    <xf numFmtId="1" fontId="3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network response vs. RIAA reference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'network calculation'!$B$20</c:f>
              <c:strCache>
                <c:ptCount val="1"/>
                <c:pt idx="0">
                  <c:v>network response / dB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calculation'!$B$21:$B$509</c:f>
              <c:numCache>
                <c:formatCode>General</c:formatCode>
                <c:ptCount val="489"/>
                <c:pt idx="0">
                  <c:v>20.178692442614448</c:v>
                </c:pt>
                <c:pt idx="1">
                  <c:v>20.175731153101161</c:v>
                </c:pt>
                <c:pt idx="2">
                  <c:v>20.172716569717188</c:v>
                </c:pt>
                <c:pt idx="3">
                  <c:v>20.169647617940505</c:v>
                </c:pt>
                <c:pt idx="4">
                  <c:v>20.166523200024599</c:v>
                </c:pt>
                <c:pt idx="5">
                  <c:v>20.163342194485352</c:v>
                </c:pt>
                <c:pt idx="6">
                  <c:v>20.160103455577094</c:v>
                </c:pt>
                <c:pt idx="7">
                  <c:v>20.15680581275787</c:v>
                </c:pt>
                <c:pt idx="8">
                  <c:v>20.153448070143561</c:v>
                </c:pt>
                <c:pt idx="9">
                  <c:v>20.150029005950866</c:v>
                </c:pt>
                <c:pt idx="10">
                  <c:v>20.146547371928836</c:v>
                </c:pt>
                <c:pt idx="11">
                  <c:v>20.143001892778848</c:v>
                </c:pt>
                <c:pt idx="12">
                  <c:v>20.139391265562963</c:v>
                </c:pt>
                <c:pt idx="13">
                  <c:v>20.135714159100271</c:v>
                </c:pt>
                <c:pt idx="14">
                  <c:v>20.131969213351368</c:v>
                </c:pt>
                <c:pt idx="15">
                  <c:v>20.128155038790464</c:v>
                </c:pt>
                <c:pt idx="16">
                  <c:v>20.124270215765378</c:v>
                </c:pt>
                <c:pt idx="17">
                  <c:v>20.120313293844909</c:v>
                </c:pt>
                <c:pt idx="18">
                  <c:v>20.116282791153626</c:v>
                </c:pt>
                <c:pt idx="19">
                  <c:v>20.112177193693991</c:v>
                </c:pt>
                <c:pt idx="20">
                  <c:v>20.107994954655489</c:v>
                </c:pt>
                <c:pt idx="21">
                  <c:v>20.103734493710892</c:v>
                </c:pt>
                <c:pt idx="22">
                  <c:v>20.099394196299297</c:v>
                </c:pt>
                <c:pt idx="23">
                  <c:v>20.094972412896055</c:v>
                </c:pt>
                <c:pt idx="24">
                  <c:v>20.090467458269288</c:v>
                </c:pt>
                <c:pt idx="25">
                  <c:v>20.085877610723088</c:v>
                </c:pt>
                <c:pt idx="26">
                  <c:v>20.081201111327143</c:v>
                </c:pt>
                <c:pt idx="27">
                  <c:v>20.076436163132939</c:v>
                </c:pt>
                <c:pt idx="28">
                  <c:v>20.071580930376197</c:v>
                </c:pt>
                <c:pt idx="29">
                  <c:v>20.066633537665748</c:v>
                </c:pt>
                <c:pt idx="30">
                  <c:v>20.061592069158728</c:v>
                </c:pt>
                <c:pt idx="31">
                  <c:v>20.056454567722014</c:v>
                </c:pt>
                <c:pt idx="32">
                  <c:v>20.051219034079971</c:v>
                </c:pt>
                <c:pt idx="33">
                  <c:v>20.045883425948464</c:v>
                </c:pt>
                <c:pt idx="34">
                  <c:v>20.040445657155328</c:v>
                </c:pt>
                <c:pt idx="35">
                  <c:v>20.03490359674705</c:v>
                </c:pt>
                <c:pt idx="36">
                  <c:v>20.029255068081987</c:v>
                </c:pt>
                <c:pt idx="37">
                  <c:v>20.023497847910154</c:v>
                </c:pt>
                <c:pt idx="38">
                  <c:v>20.017629665439589</c:v>
                </c:pt>
                <c:pt idx="39">
                  <c:v>20.011648201389519</c:v>
                </c:pt>
                <c:pt idx="40">
                  <c:v>20.005551087030504</c:v>
                </c:pt>
                <c:pt idx="41">
                  <c:v>19.999335903211684</c:v>
                </c:pt>
                <c:pt idx="42">
                  <c:v>19.993000179375365</c:v>
                </c:pt>
                <c:pt idx="43">
                  <c:v>19.986541392559165</c:v>
                </c:pt>
                <c:pt idx="44">
                  <c:v>19.979956966386133</c:v>
                </c:pt>
                <c:pt idx="45">
                  <c:v>19.973244270042819</c:v>
                </c:pt>
                <c:pt idx="46">
                  <c:v>19.966400617246133</c:v>
                </c:pt>
                <c:pt idx="47">
                  <c:v>19.959423265198787</c:v>
                </c:pt>
                <c:pt idx="48">
                  <c:v>19.952309413534316</c:v>
                </c:pt>
                <c:pt idx="49">
                  <c:v>19.945056203251625</c:v>
                </c:pt>
                <c:pt idx="50">
                  <c:v>19.937660715639964</c:v>
                </c:pt>
                <c:pt idx="51">
                  <c:v>19.930119971194539</c:v>
                </c:pt>
                <c:pt idx="52">
                  <c:v>19.922430928523681</c:v>
                </c:pt>
                <c:pt idx="53">
                  <c:v>19.914590483247878</c:v>
                </c:pt>
                <c:pt idx="54">
                  <c:v>19.906595466891602</c:v>
                </c:pt>
                <c:pt idx="55">
                  <c:v>19.89844264576853</c:v>
                </c:pt>
                <c:pt idx="56">
                  <c:v>19.890128719861025</c:v>
                </c:pt>
                <c:pt idx="57">
                  <c:v>19.881650321694753</c:v>
                </c:pt>
                <c:pt idx="58">
                  <c:v>19.873004015209148</c:v>
                </c:pt>
                <c:pt idx="59">
                  <c:v>19.8641862946251</c:v>
                </c:pt>
                <c:pt idx="60">
                  <c:v>19.855193583310324</c:v>
                </c:pt>
                <c:pt idx="61">
                  <c:v>19.846022232644181</c:v>
                </c:pt>
                <c:pt idx="62">
                  <c:v>19.836668520882515</c:v>
                </c:pt>
                <c:pt idx="63">
                  <c:v>19.8271286520242</c:v>
                </c:pt>
                <c:pt idx="64">
                  <c:v>19.817398754680429</c:v>
                </c:pt>
                <c:pt idx="65">
                  <c:v>19.807474880948341</c:v>
                </c:pt>
                <c:pt idx="66">
                  <c:v>19.797353005290258</c:v>
                </c:pt>
                <c:pt idx="67">
                  <c:v>19.787029023420335</c:v>
                </c:pt>
                <c:pt idx="68">
                  <c:v>19.77649875120002</c:v>
                </c:pt>
                <c:pt idx="69">
                  <c:v>19.765757923544268</c:v>
                </c:pt>
                <c:pt idx="70">
                  <c:v>19.754802193340144</c:v>
                </c:pt>
                <c:pt idx="71">
                  <c:v>19.743627130379849</c:v>
                </c:pt>
                <c:pt idx="72">
                  <c:v>19.73222822031013</c:v>
                </c:pt>
                <c:pt idx="73">
                  <c:v>19.720600863600136</c:v>
                </c:pt>
                <c:pt idx="74">
                  <c:v>19.708740374530016</c:v>
                </c:pt>
                <c:pt idx="75">
                  <c:v>19.696641980202447</c:v>
                </c:pt>
                <c:pt idx="76">
                  <c:v>19.684300819579537</c:v>
                </c:pt>
                <c:pt idx="77">
                  <c:v>19.671711942547677</c:v>
                </c:pt>
                <c:pt idx="78">
                  <c:v>19.658870309012656</c:v>
                </c:pt>
                <c:pt idx="79">
                  <c:v>19.64577078802834</c:v>
                </c:pt>
                <c:pt idx="80">
                  <c:v>19.632408156960981</c:v>
                </c:pt>
                <c:pt idx="81">
                  <c:v>19.618777100692679</c:v>
                </c:pt>
                <c:pt idx="82">
                  <c:v>19.604872210866777</c:v>
                </c:pt>
                <c:pt idx="83">
                  <c:v>19.590687985178324</c:v>
                </c:pt>
                <c:pt idx="84">
                  <c:v>19.57621882671296</c:v>
                </c:pt>
                <c:pt idx="85">
                  <c:v>19.561459043337472</c:v>
                </c:pt>
                <c:pt idx="86">
                  <c:v>19.546402847145526</c:v>
                </c:pt>
                <c:pt idx="87">
                  <c:v>19.531044353962226</c:v>
                </c:pt>
                <c:pt idx="88">
                  <c:v>19.515377582911068</c:v>
                </c:pt>
                <c:pt idx="89">
                  <c:v>19.499396456047013</c:v>
                </c:pt>
                <c:pt idx="90">
                  <c:v>19.48309479805982</c:v>
                </c:pt>
                <c:pt idx="91">
                  <c:v>19.466466336051241</c:v>
                </c:pt>
                <c:pt idx="92">
                  <c:v>19.449504699390531</c:v>
                </c:pt>
                <c:pt idx="93">
                  <c:v>19.432203419652023</c:v>
                </c:pt>
                <c:pt idx="94">
                  <c:v>19.414555930639391</c:v>
                </c:pt>
                <c:pt idx="95">
                  <c:v>19.396555568500609</c:v>
                </c:pt>
                <c:pt idx="96">
                  <c:v>19.378195571938168</c:v>
                </c:pt>
                <c:pt idx="97">
                  <c:v>19.359469082518952</c:v>
                </c:pt>
                <c:pt idx="98">
                  <c:v>19.340369145088282</c:v>
                </c:pt>
                <c:pt idx="99">
                  <c:v>19.320888708292586</c:v>
                </c:pt>
                <c:pt idx="100">
                  <c:v>19.301020625215518</c:v>
                </c:pt>
                <c:pt idx="101">
                  <c:v>19.280757654131911</c:v>
                </c:pt>
                <c:pt idx="102">
                  <c:v>19.260092459384271</c:v>
                </c:pt>
                <c:pt idx="103">
                  <c:v>19.239017612386718</c:v>
                </c:pt>
                <c:pt idx="104">
                  <c:v>19.217525592760413</c:v>
                </c:pt>
                <c:pt idx="105">
                  <c:v>19.195608789605814</c:v>
                </c:pt>
                <c:pt idx="106">
                  <c:v>19.17325950291589</c:v>
                </c:pt>
                <c:pt idx="107">
                  <c:v>19.150469945134784</c:v>
                </c:pt>
                <c:pt idx="108">
                  <c:v>19.127232242866899</c:v>
                </c:pt>
                <c:pt idx="109">
                  <c:v>19.103538438740166</c:v>
                </c:pt>
                <c:pt idx="110">
                  <c:v>19.079380493428236</c:v>
                </c:pt>
                <c:pt idx="111">
                  <c:v>19.054750287835613</c:v>
                </c:pt>
                <c:pt idx="112">
                  <c:v>19.029639625449708</c:v>
                </c:pt>
                <c:pt idx="113">
                  <c:v>19.004040234863872</c:v>
                </c:pt>
                <c:pt idx="114">
                  <c:v>18.977943772474859</c:v>
                </c:pt>
                <c:pt idx="115">
                  <c:v>18.951341825358504</c:v>
                </c:pt>
                <c:pt idx="116">
                  <c:v>18.924225914326556</c:v>
                </c:pt>
                <c:pt idx="117">
                  <c:v>18.896587497168117</c:v>
                </c:pt>
                <c:pt idx="118">
                  <c:v>18.868417972078017</c:v>
                </c:pt>
                <c:pt idx="119">
                  <c:v>18.839708681274832</c:v>
                </c:pt>
                <c:pt idx="120">
                  <c:v>18.810450914810779</c:v>
                </c:pt>
                <c:pt idx="121">
                  <c:v>18.780635914575036</c:v>
                </c:pt>
                <c:pt idx="122">
                  <c:v>18.750254878492086</c:v>
                </c:pt>
                <c:pt idx="123">
                  <c:v>18.719298964916245</c:v>
                </c:pt>
                <c:pt idx="124">
                  <c:v>18.687759297222723</c:v>
                </c:pt>
                <c:pt idx="125">
                  <c:v>18.655626968595783</c:v>
                </c:pt>
                <c:pt idx="126">
                  <c:v>18.622893047013381</c:v>
                </c:pt>
                <c:pt idx="127">
                  <c:v>18.589548580427916</c:v>
                </c:pt>
                <c:pt idx="128">
                  <c:v>18.555584602141497</c:v>
                </c:pt>
                <c:pt idx="129">
                  <c:v>18.520992136374204</c:v>
                </c:pt>
                <c:pt idx="130">
                  <c:v>18.485762204022944</c:v>
                </c:pt>
                <c:pt idx="131">
                  <c:v>18.449885828608025</c:v>
                </c:pt>
                <c:pt idx="132">
                  <c:v>18.413354042404087</c:v>
                </c:pt>
                <c:pt idx="133">
                  <c:v>18.376157892750971</c:v>
                </c:pt>
                <c:pt idx="134">
                  <c:v>18.338288448540588</c:v>
                </c:pt>
                <c:pt idx="135">
                  <c:v>18.299736806873693</c:v>
                </c:pt>
                <c:pt idx="136">
                  <c:v>18.260494099881171</c:v>
                </c:pt>
                <c:pt idx="137">
                  <c:v>18.220551501703302</c:v>
                </c:pt>
                <c:pt idx="138">
                  <c:v>18.179900235619481</c:v>
                </c:pt>
                <c:pt idx="139">
                  <c:v>18.13853158132093</c:v>
                </c:pt>
                <c:pt idx="140">
                  <c:v>18.096436882317743</c:v>
                </c:pt>
                <c:pt idx="141">
                  <c:v>18.053607553471267</c:v>
                </c:pt>
                <c:pt idx="142">
                  <c:v>18.010035088642411</c:v>
                </c:pt>
                <c:pt idx="143">
                  <c:v>17.96571106844468</c:v>
                </c:pt>
                <c:pt idx="144">
                  <c:v>17.920627168092214</c:v>
                </c:pt>
                <c:pt idx="145">
                  <c:v>17.87477516533075</c:v>
                </c:pt>
                <c:pt idx="146">
                  <c:v>17.828146948439208</c:v>
                </c:pt>
                <c:pt idx="147">
                  <c:v>17.780734524289922</c:v>
                </c:pt>
                <c:pt idx="148">
                  <c:v>17.732530026454533</c:v>
                </c:pt>
                <c:pt idx="149">
                  <c:v>17.683525723341347</c:v>
                </c:pt>
                <c:pt idx="150">
                  <c:v>17.633714026351097</c:v>
                </c:pt>
                <c:pt idx="151">
                  <c:v>17.583087498036448</c:v>
                </c:pt>
                <c:pt idx="152">
                  <c:v>17.53163886025057</c:v>
                </c:pt>
                <c:pt idx="153">
                  <c:v>17.479361002270178</c:v>
                </c:pt>
                <c:pt idx="154">
                  <c:v>17.426246988877814</c:v>
                </c:pt>
                <c:pt idx="155">
                  <c:v>17.372290068388079</c:v>
                </c:pt>
                <c:pt idx="156">
                  <c:v>17.317483680602471</c:v>
                </c:pt>
                <c:pt idx="157">
                  <c:v>17.261821464677656</c:v>
                </c:pt>
                <c:pt idx="158">
                  <c:v>17.205297266891197</c:v>
                </c:pt>
                <c:pt idx="159">
                  <c:v>17.147905148290118</c:v>
                </c:pt>
                <c:pt idx="160">
                  <c:v>17.089639392206699</c:v>
                </c:pt>
                <c:pt idx="161">
                  <c:v>17.030494511626685</c:v>
                </c:pt>
                <c:pt idx="162">
                  <c:v>16.970465256395094</c:v>
                </c:pt>
                <c:pt idx="163">
                  <c:v>16.909546620245834</c:v>
                </c:pt>
                <c:pt idx="164">
                  <c:v>16.847733847640555</c:v>
                </c:pt>
                <c:pt idx="165">
                  <c:v>16.785022440403878</c:v>
                </c:pt>
                <c:pt idx="166">
                  <c:v>16.721408164142144</c:v>
                </c:pt>
                <c:pt idx="167">
                  <c:v>16.65688705443311</c:v>
                </c:pt>
                <c:pt idx="168">
                  <c:v>16.591455422776015</c:v>
                </c:pt>
                <c:pt idx="169">
                  <c:v>16.525109862290076</c:v>
                </c:pt>
                <c:pt idx="170">
                  <c:v>16.45784725315298</c:v>
                </c:pt>
                <c:pt idx="171">
                  <c:v>16.389664767769069</c:v>
                </c:pt>
                <c:pt idx="172">
                  <c:v>16.32055987566029</c:v>
                </c:pt>
                <c:pt idx="173">
                  <c:v>16.250530348071926</c:v>
                </c:pt>
                <c:pt idx="174">
                  <c:v>16.179574262288082</c:v>
                </c:pt>
                <c:pt idx="175">
                  <c:v>16.107690005651172</c:v>
                </c:pt>
                <c:pt idx="176">
                  <c:v>16.034876279281981</c:v>
                </c:pt>
                <c:pt idx="177">
                  <c:v>15.961132101498011</c:v>
                </c:pt>
                <c:pt idx="178">
                  <c:v>15.886456810927672</c:v>
                </c:pt>
                <c:pt idx="179">
                  <c:v>15.810850069321194</c:v>
                </c:pt>
                <c:pt idx="180">
                  <c:v>15.734311864058601</c:v>
                </c:pt>
                <c:pt idx="181">
                  <c:v>15.65684251035661</c:v>
                </c:pt>
                <c:pt idx="182">
                  <c:v>15.578442653178719</c:v>
                </c:pt>
                <c:pt idx="183">
                  <c:v>15.499113268852275</c:v>
                </c:pt>
                <c:pt idx="184">
                  <c:v>15.418855666398734</c:v>
                </c:pt>
                <c:pt idx="185">
                  <c:v>15.337671488583972</c:v>
                </c:pt>
                <c:pt idx="186">
                  <c:v>15.255562712697099</c:v>
                </c:pt>
                <c:pt idx="187">
                  <c:v>15.172531651066404</c:v>
                </c:pt>
                <c:pt idx="188">
                  <c:v>15.088580951323792</c:v>
                </c:pt>
                <c:pt idx="189">
                  <c:v>15.003713596428067</c:v>
                </c:pt>
                <c:pt idx="190">
                  <c:v>14.917932904460873</c:v>
                </c:pt>
                <c:pt idx="191">
                  <c:v>14.831242528207149</c:v>
                </c:pt>
                <c:pt idx="192">
                  <c:v>14.743646454536103</c:v>
                </c:pt>
                <c:pt idx="193">
                  <c:v>14.65514900359646</c:v>
                </c:pt>
                <c:pt idx="194">
                  <c:v>14.565754827842991</c:v>
                </c:pt>
                <c:pt idx="195">
                  <c:v>14.475468910910564</c:v>
                </c:pt>
                <c:pt idx="196">
                  <c:v>14.38429656635298</c:v>
                </c:pt>
                <c:pt idx="197">
                  <c:v>14.292243436264885</c:v>
                </c:pt>
                <c:pt idx="198">
                  <c:v>14.199315489804462</c:v>
                </c:pt>
                <c:pt idx="199">
                  <c:v>14.105519021636907</c:v>
                </c:pt>
                <c:pt idx="200">
                  <c:v>14.01086065031609</c:v>
                </c:pt>
                <c:pt idx="201">
                  <c:v>13.915347316625263</c:v>
                </c:pt>
                <c:pt idx="202">
                  <c:v>13.818986281895954</c:v>
                </c:pt>
                <c:pt idx="203">
                  <c:v>13.721785126323734</c:v>
                </c:pt>
                <c:pt idx="204">
                  <c:v>13.623751747301826</c:v>
                </c:pt>
                <c:pt idx="205">
                  <c:v>13.524894357790647</c:v>
                </c:pt>
                <c:pt idx="206">
                  <c:v>13.425221484743423</c:v>
                </c:pt>
                <c:pt idx="207">
                  <c:v>13.324741967606828</c:v>
                </c:pt>
                <c:pt idx="208">
                  <c:v>13.223464956914</c:v>
                </c:pt>
                <c:pt idx="209">
                  <c:v>13.12139991299016</c:v>
                </c:pt>
                <c:pt idx="210">
                  <c:v>13.018556604785907</c:v>
                </c:pt>
                <c:pt idx="211">
                  <c:v>12.914945108857125</c:v>
                </c:pt>
                <c:pt idx="212">
                  <c:v>12.810575808506623</c:v>
                </c:pt>
                <c:pt idx="213">
                  <c:v>12.705459393102675</c:v>
                </c:pt>
                <c:pt idx="214">
                  <c:v>12.599606857589905</c:v>
                </c:pt>
                <c:pt idx="215">
                  <c:v>12.493029502204362</c:v>
                </c:pt>
                <c:pt idx="216">
                  <c:v>12.385738932406586</c:v>
                </c:pt>
                <c:pt idx="217">
                  <c:v>12.277747059043376</c:v>
                </c:pt>
                <c:pt idx="218">
                  <c:v>12.169066098746864</c:v>
                </c:pt>
                <c:pt idx="219">
                  <c:v>12.059708574581657</c:v>
                </c:pt>
                <c:pt idx="220">
                  <c:v>11.94968731694507</c:v>
                </c:pt>
                <c:pt idx="221">
                  <c:v>11.839015464727488</c:v>
                </c:pt>
                <c:pt idx="222">
                  <c:v>11.727706466735189</c:v>
                </c:pt>
                <c:pt idx="223">
                  <c:v>11.615774083379593</c:v>
                </c:pt>
                <c:pt idx="224">
                  <c:v>11.503232388631568</c:v>
                </c:pt>
                <c:pt idx="225">
                  <c:v>11.390095772240631</c:v>
                </c:pt>
                <c:pt idx="226">
                  <c:v>11.276378942214189</c:v>
                </c:pt>
                <c:pt idx="227">
                  <c:v>11.162096927552426</c:v>
                </c:pt>
                <c:pt idx="228">
                  <c:v>11.047265081229654</c:v>
                </c:pt>
                <c:pt idx="229">
                  <c:v>10.931899083412294</c:v>
                </c:pt>
                <c:pt idx="230">
                  <c:v>10.816014944902005</c:v>
                </c:pt>
                <c:pt idx="231">
                  <c:v>10.699629010786422</c:v>
                </c:pt>
                <c:pt idx="232">
                  <c:v>10.582757964281388</c:v>
                </c:pt>
                <c:pt idx="233">
                  <c:v>10.465418830743399</c:v>
                </c:pt>
                <c:pt idx="234">
                  <c:v>10.347628981829144</c:v>
                </c:pt>
                <c:pt idx="235">
                  <c:v>10.229406139774293</c:v>
                </c:pt>
                <c:pt idx="236">
                  <c:v>10.110768381764</c:v>
                </c:pt>
                <c:pt idx="237">
                  <c:v>9.991734144359965</c:v>
                </c:pt>
                <c:pt idx="238">
                  <c:v>9.8723222279493879</c:v>
                </c:pt>
                <c:pt idx="239">
                  <c:v>9.7525518011754393</c:v>
                </c:pt>
                <c:pt idx="240">
                  <c:v>9.6324424053058522</c:v>
                </c:pt>
                <c:pt idx="241">
                  <c:v>9.5120139584928101</c:v>
                </c:pt>
                <c:pt idx="242">
                  <c:v>9.391286759873541</c:v>
                </c:pt>
                <c:pt idx="243">
                  <c:v>9.2702814934564977</c:v>
                </c:pt>
                <c:pt idx="244">
                  <c:v>9.1490192317350996</c:v>
                </c:pt>
                <c:pt idx="245">
                  <c:v>9.0275214389655911</c:v>
                </c:pt>
                <c:pt idx="246">
                  <c:v>8.9058099740432191</c:v>
                </c:pt>
                <c:pt idx="247">
                  <c:v>8.7839070929054515</c:v>
                </c:pt>
                <c:pt idx="248">
                  <c:v>8.6618354503867252</c:v>
                </c:pt>
                <c:pt idx="249">
                  <c:v>8.5396181014468393</c:v>
                </c:pt>
                <c:pt idx="250">
                  <c:v>8.4172785016890117</c:v>
                </c:pt>
                <c:pt idx="251">
                  <c:v>8.2948405070801403</c:v>
                </c:pt>
                <c:pt idx="252">
                  <c:v>8.172328372783193</c:v>
                </c:pt>
                <c:pt idx="253">
                  <c:v>8.0497667510056488</c:v>
                </c:pt>
                <c:pt idx="254">
                  <c:v>7.9271806877662794</c:v>
                </c:pt>
                <c:pt idx="255">
                  <c:v>7.804595618478146</c:v>
                </c:pt>
                <c:pt idx="256">
                  <c:v>7.6820373622429159</c:v>
                </c:pt>
                <c:pt idx="257">
                  <c:v>7.5595321147484462</c:v>
                </c:pt>
                <c:pt idx="258">
                  <c:v>7.4371064396597237</c:v>
                </c:pt>
                <c:pt idx="259">
                  <c:v>7.3147872583918279</c:v>
                </c:pt>
                <c:pt idx="260">
                  <c:v>7.1926018381501446</c:v>
                </c:pt>
                <c:pt idx="261">
                  <c:v>7.0705777781247576</c:v>
                </c:pt>
                <c:pt idx="262">
                  <c:v>6.9487429937246432</c:v>
                </c:pt>
                <c:pt idx="263">
                  <c:v>6.8271256987371576</c:v>
                </c:pt>
                <c:pt idx="264">
                  <c:v>6.7057543853012724</c:v>
                </c:pt>
                <c:pt idx="265">
                  <c:v>6.5846578015845481</c:v>
                </c:pt>
                <c:pt idx="266">
                  <c:v>6.4638649270566368</c:v>
                </c:pt>
                <c:pt idx="267">
                  <c:v>6.3434049452577863</c:v>
                </c:pt>
                <c:pt idx="268">
                  <c:v>6.2233072139641354</c:v>
                </c:pt>
                <c:pt idx="269">
                  <c:v>6.1036012326606759</c:v>
                </c:pt>
                <c:pt idx="270">
                  <c:v>5.9843166072387213</c:v>
                </c:pt>
                <c:pt idx="271">
                  <c:v>5.8654830118441144</c:v>
                </c:pt>
                <c:pt idx="272">
                  <c:v>5.7471301478139143</c:v>
                </c:pt>
                <c:pt idx="273">
                  <c:v>5.6292876996494634</c:v>
                </c:pt>
                <c:pt idx="274">
                  <c:v>5.5119852879880291</c:v>
                </c:pt>
                <c:pt idx="275">
                  <c:v>5.3952524195492551</c:v>
                </c:pt>
                <c:pt idx="276">
                  <c:v>5.2791184340486801</c:v>
                </c:pt>
                <c:pt idx="277">
                  <c:v>5.1636124480870116</c:v>
                </c:pt>
                <c:pt idx="278">
                  <c:v>5.0487632960431092</c:v>
                </c:pt>
                <c:pt idx="279">
                  <c:v>4.9345994680180532</c:v>
                </c:pt>
                <c:pt idx="280">
                  <c:v>4.8211490448969165</c:v>
                </c:pt>
                <c:pt idx="281">
                  <c:v>4.7084396306183862</c:v>
                </c:pt>
                <c:pt idx="282">
                  <c:v>4.5964982817632105</c:v>
                </c:pt>
                <c:pt idx="283">
                  <c:v>4.4853514345951844</c:v>
                </c:pt>
                <c:pt idx="284">
                  <c:v>4.3750248297130909</c:v>
                </c:pt>
                <c:pt idx="285">
                  <c:v>4.2655434344933418</c:v>
                </c:pt>
                <c:pt idx="286">
                  <c:v>4.1569313635283969</c:v>
                </c:pt>
                <c:pt idx="287">
                  <c:v>4.0492117972870219</c:v>
                </c:pt>
                <c:pt idx="288">
                  <c:v>3.9424068992464609</c:v>
                </c:pt>
                <c:pt idx="289">
                  <c:v>3.8365377317672622</c:v>
                </c:pt>
                <c:pt idx="290">
                  <c:v>3.7316241710007287</c:v>
                </c:pt>
                <c:pt idx="291">
                  <c:v>3.6276848211400403</c:v>
                </c:pt>
                <c:pt idx="292">
                  <c:v>3.524736928340094</c:v>
                </c:pt>
                <c:pt idx="293">
                  <c:v>3.4227962946482831</c:v>
                </c:pt>
                <c:pt idx="294">
                  <c:v>3.3218771922985231</c:v>
                </c:pt>
                <c:pt idx="295">
                  <c:v>3.221992278733453</c:v>
                </c:pt>
                <c:pt idx="296">
                  <c:v>3.1231525127237068</c:v>
                </c:pt>
                <c:pt idx="297">
                  <c:v>3.025367071959256</c:v>
                </c:pt>
                <c:pt idx="298">
                  <c:v>2.9286432724875877</c:v>
                </c:pt>
                <c:pt idx="299">
                  <c:v>2.8329864903719231</c:v>
                </c:pt>
                <c:pt idx="300">
                  <c:v>2.7384000859357234</c:v>
                </c:pt>
                <c:pt idx="301">
                  <c:v>2.6448853309527149</c:v>
                </c:pt>
                <c:pt idx="302">
                  <c:v>2.5524413391277148</c:v>
                </c:pt>
                <c:pt idx="303">
                  <c:v>2.4610650001999805</c:v>
                </c:pt>
                <c:pt idx="304">
                  <c:v>2.3707509179819906</c:v>
                </c:pt>
                <c:pt idx="305">
                  <c:v>2.2814913526262832</c:v>
                </c:pt>
                <c:pt idx="306">
                  <c:v>2.1932761673912862</c:v>
                </c:pt>
                <c:pt idx="307">
                  <c:v>2.1060927801505085</c:v>
                </c:pt>
                <c:pt idx="308">
                  <c:v>2.0199261198652043</c:v>
                </c:pt>
                <c:pt idx="309">
                  <c:v>1.9347585882126137</c:v>
                </c:pt>
                <c:pt idx="310">
                  <c:v>1.8505700265346055</c:v>
                </c:pt>
                <c:pt idx="311">
                  <c:v>1.7673376882425811</c:v>
                </c:pt>
                <c:pt idx="312">
                  <c:v>1.6850362167900994</c:v>
                </c:pt>
                <c:pt idx="313">
                  <c:v>1.6036376292938184</c:v>
                </c:pt>
                <c:pt idx="314">
                  <c:v>1.5231113058633885</c:v>
                </c:pt>
                <c:pt idx="315">
                  <c:v>1.4434239846740273</c:v>
                </c:pt>
                <c:pt idx="316">
                  <c:v>1.3645397627963409</c:v>
                </c:pt>
                <c:pt idx="317">
                  <c:v>1.2864201027809554</c:v>
                </c:pt>
                <c:pt idx="318">
                  <c:v>1.209023844977978</c:v>
                </c:pt>
                <c:pt idx="319">
                  <c:v>1.1323072255632423</c:v>
                </c:pt>
                <c:pt idx="320">
                  <c:v>1.0562239002316471</c:v>
                </c:pt>
                <c:pt idx="321">
                  <c:v>0.98072497351642385</c:v>
                </c:pt>
                <c:pt idx="322">
                  <c:v>0.90575903369079969</c:v>
                </c:pt>
                <c:pt idx="323">
                  <c:v>0.83127219321167134</c:v>
                </c:pt>
                <c:pt idx="324">
                  <c:v>0.75720813467187087</c:v>
                </c:pt>
                <c:pt idx="325">
                  <c:v>0.68350816223625488</c:v>
                </c:pt>
                <c:pt idx="326">
                  <c:v>0.61011125854945591</c:v>
                </c:pt>
                <c:pt idx="327">
                  <c:v>0.53695414711846157</c:v>
                </c:pt>
                <c:pt idx="328">
                  <c:v>0.46397136018879737</c:v>
                </c:pt>
                <c:pt idx="329">
                  <c:v>0.39109531215151394</c:v>
                </c:pt>
                <c:pt idx="330">
                  <c:v>0.31825637853674538</c:v>
                </c:pt>
                <c:pt idx="331">
                  <c:v>0.24538298066757891</c:v>
                </c:pt>
                <c:pt idx="332">
                  <c:v>0.17240167606477685</c:v>
                </c:pt>
                <c:pt idx="333">
                  <c:v>9.923725470918443E-2</c:v>
                </c:pt>
                <c:pt idx="334">
                  <c:v>2.5812841280800303E-2</c:v>
                </c:pt>
                <c:pt idx="335">
                  <c:v>-4.79499964985588E-2</c:v>
                </c:pt>
                <c:pt idx="336">
                  <c:v>-0.1221311332856021</c:v>
                </c:pt>
                <c:pt idx="337">
                  <c:v>-0.19681176516908705</c:v>
                </c:pt>
                <c:pt idx="338">
                  <c:v>-0.27207428223203634</c:v>
                </c:pt>
                <c:pt idx="339">
                  <c:v>-0.34800213451441975</c:v>
                </c:pt>
                <c:pt idx="340">
                  <c:v>-0.42467969128930205</c:v>
                </c:pt>
                <c:pt idx="341">
                  <c:v>-0.50219209359660111</c:v>
                </c:pt>
                <c:pt idx="342">
                  <c:v>-0.58062510001848322</c:v>
                </c:pt>
                <c:pt idx="343">
                  <c:v>-0.66006492572864373</c:v>
                </c:pt>
                <c:pt idx="344">
                  <c:v>-0.74059807490621976</c:v>
                </c:pt>
                <c:pt idx="345">
                  <c:v>-0.82231116667198334</c:v>
                </c:pt>
                <c:pt idx="346">
                  <c:v>-0.90529075478077869</c:v>
                </c:pt>
                <c:pt idx="347">
                  <c:v>-0.98962314138824281</c:v>
                </c:pt>
                <c:pt idx="348">
                  <c:v>-1.0753941853015472</c:v>
                </c:pt>
                <c:pt idx="349">
                  <c:v>-1.1626891052229662</c:v>
                </c:pt>
                <c:pt idx="350">
                  <c:v>-1.2515922785970974</c:v>
                </c:pt>
                <c:pt idx="351">
                  <c:v>-1.3421870367793356</c:v>
                </c:pt>
                <c:pt idx="352">
                  <c:v>-1.43455545735296</c:v>
                </c:pt>
                <c:pt idx="353">
                  <c:v>-1.5287781545268575</c:v>
                </c:pt>
                <c:pt idx="354">
                  <c:v>-1.6249340686533595</c:v>
                </c:pt>
                <c:pt idx="355">
                  <c:v>-1.7231002560036219</c:v>
                </c:pt>
                <c:pt idx="356">
                  <c:v>-1.8233516800290519</c:v>
                </c:pt>
                <c:pt idx="357">
                  <c:v>-1.9257610054208452</c:v>
                </c:pt>
                <c:pt idx="358">
                  <c:v>-2.0303983963445051</c:v>
                </c:pt>
                <c:pt idx="359">
                  <c:v>-2.1373313202827826</c:v>
                </c:pt>
                <c:pt idx="360">
                  <c:v>-2.2466243589521997</c:v>
                </c:pt>
                <c:pt idx="361">
                  <c:v>-2.3583390277774749</c:v>
                </c:pt>
                <c:pt idx="362">
                  <c:v>-2.4725336053998137</c:v>
                </c:pt>
                <c:pt idx="363">
                  <c:v>-2.5892629746689795</c:v>
                </c:pt>
                <c:pt idx="364">
                  <c:v>-2.7085784765177254</c:v>
                </c:pt>
                <c:pt idx="365">
                  <c:v>-2.8305277780413252</c:v>
                </c:pt>
                <c:pt idx="366">
                  <c:v>-2.9551547560096441</c:v>
                </c:pt>
                <c:pt idx="367">
                  <c:v>-3.0824993969182475</c:v>
                </c:pt>
                <c:pt idx="368">
                  <c:v>-3.2125977145433313</c:v>
                </c:pt>
                <c:pt idx="369">
                  <c:v>-3.3454816858104155</c:v>
                </c:pt>
                <c:pt idx="370">
                  <c:v>-3.4811792056073823</c:v>
                </c:pt>
                <c:pt idx="371">
                  <c:v>-3.6197140609863108</c:v>
                </c:pt>
                <c:pt idx="372">
                  <c:v>-3.7611059250019561</c:v>
                </c:pt>
                <c:pt idx="373">
                  <c:v>-3.9053703702285314</c:v>
                </c:pt>
                <c:pt idx="374">
                  <c:v>-4.0525189017935368</c:v>
                </c:pt>
                <c:pt idx="375">
                  <c:v>-4.202559009560229</c:v>
                </c:pt>
                <c:pt idx="376">
                  <c:v>-4.355494238895286</c:v>
                </c:pt>
                <c:pt idx="377">
                  <c:v>-4.5113242792659705</c:v>
                </c:pt>
                <c:pt idx="378">
                  <c:v>-4.6700450697379594</c:v>
                </c:pt>
                <c:pt idx="379">
                  <c:v>-4.8316489202824506</c:v>
                </c:pt>
                <c:pt idx="380">
                  <c:v>-4.9961246476594781</c:v>
                </c:pt>
                <c:pt idx="381">
                  <c:v>-5.1634577245263884</c:v>
                </c:pt>
                <c:pt idx="382">
                  <c:v>-5.3336304403163091</c:v>
                </c:pt>
                <c:pt idx="383">
                  <c:v>-5.5066220723618748</c:v>
                </c:pt>
                <c:pt idx="384">
                  <c:v>-5.682409065683391</c:v>
                </c:pt>
                <c:pt idx="385">
                  <c:v>-5.8609652198353963</c:v>
                </c:pt>
                <c:pt idx="386">
                  <c:v>-6.0422618811998383</c:v>
                </c:pt>
                <c:pt idx="387">
                  <c:v>-6.2262681391313528</c:v>
                </c:pt>
                <c:pt idx="388">
                  <c:v>-6.4129510243987191</c:v>
                </c:pt>
                <c:pt idx="389">
                  <c:v>-6.6022757084212635</c:v>
                </c:pt>
                <c:pt idx="390">
                  <c:v>-6.7942057018741338</c:v>
                </c:pt>
                <c:pt idx="391">
                  <c:v>-6.9887030513217887</c:v>
                </c:pt>
                <c:pt idx="392">
                  <c:v>-7.1857285326373201</c:v>
                </c:pt>
                <c:pt idx="393">
                  <c:v>-7.3852418400762261</c:v>
                </c:pt>
                <c:pt idx="394">
                  <c:v>-7.587201769983114</c:v>
                </c:pt>
                <c:pt idx="395">
                  <c:v>-7.7915663982336696</c:v>
                </c:pt>
                <c:pt idx="396">
                  <c:v>-7.9982932506312174</c:v>
                </c:pt>
                <c:pt idx="397">
                  <c:v>-8.2073394656015992</c:v>
                </c:pt>
                <c:pt idx="398">
                  <c:v>-8.4186619486452301</c:v>
                </c:pt>
                <c:pt idx="399">
                  <c:v>-8.6322175181242464</c:v>
                </c:pt>
                <c:pt idx="400">
                  <c:v>-8.8479630420708659</c:v>
                </c:pt>
                <c:pt idx="401">
                  <c:v>-9.0658555658070412</c:v>
                </c:pt>
                <c:pt idx="402">
                  <c:v>-9.2858524302642422</c:v>
                </c:pt>
                <c:pt idx="403">
                  <c:v>-9.5079113809790492</c:v>
                </c:pt>
                <c:pt idx="404">
                  <c:v>-9.7319906678231227</c:v>
                </c:pt>
                <c:pt idx="405">
                  <c:v>-9.9580491355964824</c:v>
                </c:pt>
                <c:pt idx="406">
                  <c:v>-10.18604630567933</c:v>
                </c:pt>
                <c:pt idx="407">
                  <c:v>-10.415942448988989</c:v>
                </c:pt>
                <c:pt idx="408">
                  <c:v>-10.647698650539748</c:v>
                </c:pt>
                <c:pt idx="409">
                  <c:v>-10.881276865937455</c:v>
                </c:pt>
                <c:pt idx="410">
                  <c:v>-11.116639970176859</c:v>
                </c:pt>
                <c:pt idx="411">
                  <c:v>-11.353751799128286</c:v>
                </c:pt>
                <c:pt idx="412">
                  <c:v>-11.592577184123098</c:v>
                </c:pt>
                <c:pt idx="413">
                  <c:v>-11.833081980054974</c:v>
                </c:pt>
                <c:pt idx="414">
                  <c:v>-12.075233087421804</c:v>
                </c:pt>
                <c:pt idx="415">
                  <c:v>-12.318998468734708</c:v>
                </c:pt>
                <c:pt idx="416">
                  <c:v>-12.564347159716942</c:v>
                </c:pt>
                <c:pt idx="417">
                  <c:v>-12.811249275709169</c:v>
                </c:pt>
                <c:pt idx="418">
                  <c:v>-13.05967601368911</c:v>
                </c:pt>
                <c:pt idx="419">
                  <c:v>-13.309599650298939</c:v>
                </c:pt>
                <c:pt idx="420">
                  <c:v>-13.560993536262327</c:v>
                </c:pt>
                <c:pt idx="421">
                  <c:v>-13.813832087556026</c:v>
                </c:pt>
                <c:pt idx="422">
                  <c:v>-14.06809077368214</c:v>
                </c:pt>
                <c:pt idx="423">
                  <c:v>-14.323746103371743</c:v>
                </c:pt>
                <c:pt idx="424">
                  <c:v>-14.580775608029871</c:v>
                </c:pt>
                <c:pt idx="425">
                  <c:v>-14.839157823213707</c:v>
                </c:pt>
                <c:pt idx="426">
                  <c:v>-15.098872268416041</c:v>
                </c:pt>
                <c:pt idx="427">
                  <c:v>-15.359899425407715</c:v>
                </c:pt>
                <c:pt idx="428">
                  <c:v>-15.622220715374095</c:v>
                </c:pt>
                <c:pt idx="429">
                  <c:v>-15.885818475060713</c:v>
                </c:pt>
                <c:pt idx="430">
                  <c:v>-16.150675932128689</c:v>
                </c:pt>
                <c:pt idx="431">
                  <c:v>-16.416777179899572</c:v>
                </c:pt>
                <c:pt idx="432">
                  <c:v>-16.684107151657198</c:v>
                </c:pt>
                <c:pt idx="433">
                  <c:v>-16.952651594654203</c:v>
                </c:pt>
                <c:pt idx="434">
                  <c:v>-17.222397043960097</c:v>
                </c:pt>
                <c:pt idx="435">
                  <c:v>-17.493330796271106</c:v>
                </c:pt>
                <c:pt idx="436">
                  <c:v>-17.765440883791054</c:v>
                </c:pt>
                <c:pt idx="437">
                  <c:v>-18.038716048277831</c:v>
                </c:pt>
                <c:pt idx="438">
                  <c:v>-18.313145715342326</c:v>
                </c:pt>
                <c:pt idx="439">
                  <c:v>-18.588719969072127</c:v>
                </c:pt>
                <c:pt idx="440">
                  <c:v>-18.865429527046157</c:v>
                </c:pt>
                <c:pt idx="441">
                  <c:v>-19.143265715794602</c:v>
                </c:pt>
                <c:pt idx="442">
                  <c:v>-19.422220446752515</c:v>
                </c:pt>
                <c:pt idx="443">
                  <c:v>-19.70228619274658</c:v>
                </c:pt>
                <c:pt idx="444">
                  <c:v>-19.983455965048233</c:v>
                </c:pt>
                <c:pt idx="445">
                  <c:v>-20.265723291019452</c:v>
                </c:pt>
                <c:pt idx="446">
                  <c:v>-20.549082192373934</c:v>
                </c:pt>
                <c:pt idx="447">
                  <c:v>-20.833527164068013</c:v>
                </c:pt>
                <c:pt idx="448">
                  <c:v>-21.119053153834525</c:v>
                </c:pt>
                <c:pt idx="449">
                  <c:v>-21.405655542365647</c:v>
                </c:pt>
                <c:pt idx="450">
                  <c:v>-21.69333012415051</c:v>
                </c:pt>
                <c:pt idx="451">
                  <c:v>-21.982073088966285</c:v>
                </c:pt>
                <c:pt idx="452">
                  <c:v>-22.271881004022266</c:v>
                </c:pt>
                <c:pt idx="453">
                  <c:v>-22.562750796751335</c:v>
                </c:pt>
                <c:pt idx="454">
                  <c:v>-22.854679738242648</c:v>
                </c:pt>
                <c:pt idx="455">
                  <c:v>-23.147665427306134</c:v>
                </c:pt>
                <c:pt idx="456">
                  <c:v>-23.441705775159516</c:v>
                </c:pt>
                <c:pt idx="457">
                  <c:v>-23.73679899072501</c:v>
                </c:pt>
                <c:pt idx="458">
                  <c:v>-24.032943566524299</c:v>
                </c:pt>
                <c:pt idx="459">
                  <c:v>-24.330138265156688</c:v>
                </c:pt>
                <c:pt idx="460">
                  <c:v>-24.628382106346645</c:v>
                </c:pt>
                <c:pt idx="461">
                  <c:v>-24.927674354545193</c:v>
                </c:pt>
                <c:pt idx="462">
                  <c:v>-25.228014507070096</c:v>
                </c:pt>
                <c:pt idx="463">
                  <c:v>-25.52940228276756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'network calculation'!$C$20</c:f>
              <c:strCache>
                <c:ptCount val="1"/>
                <c:pt idx="0">
                  <c:v>RIAA reference / dB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calculation'!$C$21:$C$509</c:f>
              <c:numCache>
                <c:formatCode>General</c:formatCode>
                <c:ptCount val="489"/>
                <c:pt idx="0">
                  <c:v>19.829105447410178</c:v>
                </c:pt>
                <c:pt idx="1">
                  <c:v>19.826536645179715</c:v>
                </c:pt>
                <c:pt idx="2">
                  <c:v>19.823921371324918</c:v>
                </c:pt>
                <c:pt idx="3">
                  <c:v>19.821258680736655</c:v>
                </c:pt>
                <c:pt idx="4">
                  <c:v>19.818547607578751</c:v>
                </c:pt>
                <c:pt idx="5">
                  <c:v>19.815787164817976</c:v>
                </c:pt>
                <c:pt idx="6">
                  <c:v>19.812976343743824</c:v>
                </c:pt>
                <c:pt idx="7">
                  <c:v>19.810114113477642</c:v>
                </c:pt>
                <c:pt idx="8">
                  <c:v>19.807199420471093</c:v>
                </c:pt>
                <c:pt idx="9">
                  <c:v>19.8042311879937</c:v>
                </c:pt>
                <c:pt idx="10">
                  <c:v>19.801208315609308</c:v>
                </c:pt>
                <c:pt idx="11">
                  <c:v>19.798129678641189</c:v>
                </c:pt>
                <c:pt idx="12">
                  <c:v>19.794994127625756</c:v>
                </c:pt>
                <c:pt idx="13">
                  <c:v>19.791800487754514</c:v>
                </c:pt>
                <c:pt idx="14">
                  <c:v>19.788547558304199</c:v>
                </c:pt>
                <c:pt idx="15">
                  <c:v>19.785234112054805</c:v>
                </c:pt>
                <c:pt idx="16">
                  <c:v>19.781858894695468</c:v>
                </c:pt>
                <c:pt idx="17">
                  <c:v>19.778420624217809</c:v>
                </c:pt>
                <c:pt idx="18">
                  <c:v>19.774917990296679</c:v>
                </c:pt>
                <c:pt idx="19">
                  <c:v>19.771349653658195</c:v>
                </c:pt>
                <c:pt idx="20">
                  <c:v>19.767714245434625</c:v>
                </c:pt>
                <c:pt idx="21">
                  <c:v>19.764010366506302</c:v>
                </c:pt>
                <c:pt idx="22">
                  <c:v>19.760236586830054</c:v>
                </c:pt>
                <c:pt idx="23">
                  <c:v>19.756391444754193</c:v>
                </c:pt>
                <c:pt idx="24">
                  <c:v>19.752473446319861</c:v>
                </c:pt>
                <c:pt idx="25">
                  <c:v>19.74848106454845</c:v>
                </c:pt>
                <c:pt idx="26">
                  <c:v>19.744412738715162</c:v>
                </c:pt>
                <c:pt idx="27">
                  <c:v>19.740266873608288</c:v>
                </c:pt>
                <c:pt idx="28">
                  <c:v>19.736041838774359</c:v>
                </c:pt>
                <c:pt idx="29">
                  <c:v>19.731735967748783</c:v>
                </c:pt>
                <c:pt idx="30">
                  <c:v>19.727347557271933</c:v>
                </c:pt>
                <c:pt idx="31">
                  <c:v>19.722874866490699</c:v>
                </c:pt>
                <c:pt idx="32">
                  <c:v>19.718316116145129</c:v>
                </c:pt>
                <c:pt idx="33">
                  <c:v>19.713669487740283</c:v>
                </c:pt>
                <c:pt idx="34">
                  <c:v>19.708933122703172</c:v>
                </c:pt>
                <c:pt idx="35">
                  <c:v>19.704105121524591</c:v>
                </c:pt>
                <c:pt idx="36">
                  <c:v>19.699183542885958</c:v>
                </c:pt>
                <c:pt idx="37">
                  <c:v>19.694166402770978</c:v>
                </c:pt>
                <c:pt idx="38">
                  <c:v>19.68905167356219</c:v>
                </c:pt>
                <c:pt idx="39">
                  <c:v>19.683837283122305</c:v>
                </c:pt>
                <c:pt idx="40">
                  <c:v>19.678521113860437</c:v>
                </c:pt>
                <c:pt idx="41">
                  <c:v>19.673101001783188</c:v>
                </c:pt>
                <c:pt idx="42">
                  <c:v>19.667574735530593</c:v>
                </c:pt>
                <c:pt idx="43">
                  <c:v>19.661940055397132</c:v>
                </c:pt>
                <c:pt idx="44">
                  <c:v>19.656194652337739</c:v>
                </c:pt>
                <c:pt idx="45">
                  <c:v>19.650336166959008</c:v>
                </c:pt>
                <c:pt idx="46">
                  <c:v>19.644362188495769</c:v>
                </c:pt>
                <c:pt idx="47">
                  <c:v>19.638270253773108</c:v>
                </c:pt>
                <c:pt idx="48">
                  <c:v>19.632057846154098</c:v>
                </c:pt>
                <c:pt idx="49">
                  <c:v>19.62572239447346</c:v>
                </c:pt>
                <c:pt idx="50">
                  <c:v>19.619261271957402</c:v>
                </c:pt>
                <c:pt idx="51">
                  <c:v>19.612671795129955</c:v>
                </c:pt>
                <c:pt idx="52">
                  <c:v>19.605951222706125</c:v>
                </c:pt>
                <c:pt idx="53">
                  <c:v>19.59909675447221</c:v>
                </c:pt>
                <c:pt idx="54">
                  <c:v>19.592105530153788</c:v>
                </c:pt>
                <c:pt idx="55">
                  <c:v>19.584974628271723</c:v>
                </c:pt>
                <c:pt idx="56">
                  <c:v>19.577701064986758</c:v>
                </c:pt>
                <c:pt idx="57">
                  <c:v>19.570281792933237</c:v>
                </c:pt>
                <c:pt idx="58">
                  <c:v>19.562713700042544</c:v>
                </c:pt>
                <c:pt idx="59">
                  <c:v>19.55499360835692</c:v>
                </c:pt>
                <c:pt idx="60">
                  <c:v>19.547118272834407</c:v>
                </c:pt>
                <c:pt idx="61">
                  <c:v>19.539084380145553</c:v>
                </c:pt>
                <c:pt idx="62">
                  <c:v>19.530888547462894</c:v>
                </c:pt>
                <c:pt idx="63">
                  <c:v>19.522527321243984</c:v>
                </c:pt>
                <c:pt idx="64">
                  <c:v>19.513997176008893</c:v>
                </c:pt>
                <c:pt idx="65">
                  <c:v>19.505294513113313</c:v>
                </c:pt>
                <c:pt idx="66">
                  <c:v>19.496415659518284</c:v>
                </c:pt>
                <c:pt idx="67">
                  <c:v>19.487356866557729</c:v>
                </c:pt>
                <c:pt idx="68">
                  <c:v>19.478114308705038</c:v>
                </c:pt>
                <c:pt idx="69">
                  <c:v>19.468684082340047</c:v>
                </c:pt>
                <c:pt idx="70">
                  <c:v>19.459062204517757</c:v>
                </c:pt>
                <c:pt idx="71">
                  <c:v>19.449244611740376</c:v>
                </c:pt>
                <c:pt idx="72">
                  <c:v>19.439227158734198</c:v>
                </c:pt>
                <c:pt idx="73">
                  <c:v>19.42900561723301</c:v>
                </c:pt>
                <c:pt idx="74">
                  <c:v>19.41857567476977</c:v>
                </c:pt>
                <c:pt idx="75">
                  <c:v>19.407932933478492</c:v>
                </c:pt>
                <c:pt idx="76">
                  <c:v>19.397072908908168</c:v>
                </c:pt>
                <c:pt idx="77">
                  <c:v>19.385991028850988</c:v>
                </c:pt>
                <c:pt idx="78">
                  <c:v>19.374682632186779</c:v>
                </c:pt>
                <c:pt idx="79">
                  <c:v>19.363142967746217</c:v>
                </c:pt>
                <c:pt idx="80">
                  <c:v>19.351367193194935</c:v>
                </c:pt>
                <c:pt idx="81">
                  <c:v>19.33935037394123</c:v>
                </c:pt>
                <c:pt idx="82">
                  <c:v>19.327087482069889</c:v>
                </c:pt>
                <c:pt idx="83">
                  <c:v>19.31457339530489</c:v>
                </c:pt>
                <c:pt idx="84">
                  <c:v>19.301802896003831</c:v>
                </c:pt>
                <c:pt idx="85">
                  <c:v>19.288770670187056</c:v>
                </c:pt>
                <c:pt idx="86">
                  <c:v>19.275471306604562</c:v>
                </c:pt>
                <c:pt idx="87">
                  <c:v>19.261899295843943</c:v>
                </c:pt>
                <c:pt idx="88">
                  <c:v>19.248049029482676</c:v>
                </c:pt>
                <c:pt idx="89">
                  <c:v>19.233914799288222</c:v>
                </c:pt>
                <c:pt idx="90">
                  <c:v>19.219490796469522</c:v>
                </c:pt>
                <c:pt idx="91">
                  <c:v>19.204771110983675</c:v>
                </c:pt>
                <c:pt idx="92">
                  <c:v>19.189749730901489</c:v>
                </c:pt>
                <c:pt idx="93">
                  <c:v>19.174420541836053</c:v>
                </c:pt>
                <c:pt idx="94">
                  <c:v>19.158777326438209</c:v>
                </c:pt>
                <c:pt idx="95">
                  <c:v>19.142813763963296</c:v>
                </c:pt>
                <c:pt idx="96">
                  <c:v>19.126523429913426</c:v>
                </c:pt>
                <c:pt idx="97">
                  <c:v>19.109899795759624</c:v>
                </c:pt>
                <c:pt idx="98">
                  <c:v>19.09293622874852</c:v>
                </c:pt>
                <c:pt idx="99">
                  <c:v>19.075625991798141</c:v>
                </c:pt>
                <c:pt idx="100">
                  <c:v>19.057962243487573</c:v>
                </c:pt>
                <c:pt idx="101">
                  <c:v>19.03993803814528</c:v>
                </c:pt>
                <c:pt idx="102">
                  <c:v>19.021546326041065</c:v>
                </c:pt>
                <c:pt idx="103">
                  <c:v>19.002779953686652</c:v>
                </c:pt>
                <c:pt idx="104">
                  <c:v>18.983631664249849</c:v>
                </c:pt>
                <c:pt idx="105">
                  <c:v>18.964094098087649</c:v>
                </c:pt>
                <c:pt idx="106">
                  <c:v>18.944159793403113</c:v>
                </c:pt>
                <c:pt idx="107">
                  <c:v>18.923821187031589</c:v>
                </c:pt>
                <c:pt idx="108">
                  <c:v>18.903070615361255</c:v>
                </c:pt>
                <c:pt idx="109">
                  <c:v>18.881900315393324</c:v>
                </c:pt>
                <c:pt idx="110">
                  <c:v>18.860302425947211</c:v>
                </c:pt>
                <c:pt idx="111">
                  <c:v>18.838268989015781</c:v>
                </c:pt>
                <c:pt idx="112">
                  <c:v>18.815791951275969</c:v>
                </c:pt>
                <c:pt idx="113">
                  <c:v>18.792863165759854</c:v>
                </c:pt>
                <c:pt idx="114">
                  <c:v>18.769474393691308</c:v>
                </c:pt>
                <c:pt idx="115">
                  <c:v>18.745617306493166</c:v>
                </c:pt>
                <c:pt idx="116">
                  <c:v>18.721283487969846</c:v>
                </c:pt>
                <c:pt idx="117">
                  <c:v>18.696464436670098</c:v>
                </c:pt>
                <c:pt idx="118">
                  <c:v>18.671151568434507</c:v>
                </c:pt>
                <c:pt idx="119">
                  <c:v>18.64533621913219</c:v>
                </c:pt>
                <c:pt idx="120">
                  <c:v>18.619009647590868</c:v>
                </c:pt>
                <c:pt idx="121">
                  <c:v>18.592163038724241</c:v>
                </c:pt>
                <c:pt idx="122">
                  <c:v>18.564787506860547</c:v>
                </c:pt>
                <c:pt idx="123">
                  <c:v>18.5368740992756</c:v>
                </c:pt>
                <c:pt idx="124">
                  <c:v>18.50841379993356</c:v>
                </c:pt>
                <c:pt idx="125">
                  <c:v>18.479397533438174</c:v>
                </c:pt>
                <c:pt idx="126">
                  <c:v>18.449816169197018</c:v>
                </c:pt>
                <c:pt idx="127">
                  <c:v>18.419660525800673</c:v>
                </c:pt>
                <c:pt idx="128">
                  <c:v>18.388921375618654</c:v>
                </c:pt>
                <c:pt idx="129">
                  <c:v>18.357589449613059</c:v>
                </c:pt>
                <c:pt idx="130">
                  <c:v>18.325655442370948</c:v>
                </c:pt>
                <c:pt idx="131">
                  <c:v>18.2931100173553</c:v>
                </c:pt>
                <c:pt idx="132">
                  <c:v>18.259943812374608</c:v>
                </c:pt>
                <c:pt idx="133">
                  <c:v>18.226147445269959</c:v>
                </c:pt>
                <c:pt idx="134">
                  <c:v>18.191711519818295</c:v>
                </c:pt>
                <c:pt idx="135">
                  <c:v>18.15662663184974</c:v>
                </c:pt>
                <c:pt idx="136">
                  <c:v>18.120883375576355</c:v>
                </c:pt>
                <c:pt idx="137">
                  <c:v>18.084472350128891</c:v>
                </c:pt>
                <c:pt idx="138">
                  <c:v>18.047384166297679</c:v>
                </c:pt>
                <c:pt idx="139">
                  <c:v>18.009609453472816</c:v>
                </c:pt>
                <c:pt idx="140">
                  <c:v>17.971138866778372</c:v>
                </c:pt>
                <c:pt idx="141">
                  <c:v>17.93196309439443</c:v>
                </c:pt>
                <c:pt idx="142">
                  <c:v>17.892072865060271</c:v>
                </c:pt>
                <c:pt idx="143">
                  <c:v>17.851458955750893</c:v>
                </c:pt>
                <c:pt idx="144">
                  <c:v>17.810112199518919</c:v>
                </c:pt>
                <c:pt idx="145">
                  <c:v>17.768023493492592</c:v>
                </c:pt>
                <c:pt idx="146">
                  <c:v>17.725183807020279</c:v>
                </c:pt>
                <c:pt idx="147">
                  <c:v>17.681584189950911</c:v>
                </c:pt>
                <c:pt idx="148">
                  <c:v>17.637215781039348</c:v>
                </c:pt>
                <c:pt idx="149">
                  <c:v>17.592069816464623</c:v>
                </c:pt>
                <c:pt idx="150">
                  <c:v>17.546137638448666</c:v>
                </c:pt>
                <c:pt idx="151">
                  <c:v>17.499410703962315</c:v>
                </c:pt>
                <c:pt idx="152">
                  <c:v>17.451880593504765</c:v>
                </c:pt>
                <c:pt idx="153">
                  <c:v>17.403539019942141</c:v>
                </c:pt>
                <c:pt idx="154">
                  <c:v>17.354377837390235</c:v>
                </c:pt>
                <c:pt idx="155">
                  <c:v>17.304389050126094</c:v>
                </c:pt>
                <c:pt idx="156">
                  <c:v>17.253564821512356</c:v>
                </c:pt>
                <c:pt idx="157">
                  <c:v>17.201897482918355</c:v>
                </c:pt>
                <c:pt idx="158">
                  <c:v>17.149379542621165</c:v>
                </c:pt>
                <c:pt idx="159">
                  <c:v>17.096003694669704</c:v>
                </c:pt>
                <c:pt idx="160">
                  <c:v>17.041762827694892</c:v>
                </c:pt>
                <c:pt idx="161">
                  <c:v>16.986650033648402</c:v>
                </c:pt>
                <c:pt idx="162">
                  <c:v>16.93065861645281</c:v>
                </c:pt>
                <c:pt idx="163">
                  <c:v>16.873782100545569</c:v>
                </c:pt>
                <c:pt idx="164">
                  <c:v>16.816014239299705</c:v>
                </c:pt>
                <c:pt idx="165">
                  <c:v>16.75734902330387</c:v>
                </c:pt>
                <c:pt idx="166">
                  <c:v>16.697780688484922</c:v>
                </c:pt>
                <c:pt idx="167">
                  <c:v>16.637303724056338</c:v>
                </c:pt>
                <c:pt idx="168">
                  <c:v>16.575912880276167</c:v>
                </c:pt>
                <c:pt idx="169">
                  <c:v>16.513603175998846</c:v>
                </c:pt>
                <c:pt idx="170">
                  <c:v>16.450369906005459</c:v>
                </c:pt>
                <c:pt idx="171">
                  <c:v>16.386208648097988</c:v>
                </c:pt>
                <c:pt idx="172">
                  <c:v>16.32111526994354</c:v>
                </c:pt>
                <c:pt idx="173">
                  <c:v>16.255085935655487</c:v>
                </c:pt>
                <c:pt idx="174">
                  <c:v>16.188117112099306</c:v>
                </c:pt>
                <c:pt idx="175">
                  <c:v>16.120205574911651</c:v>
                </c:pt>
                <c:pt idx="176">
                  <c:v>16.051348414222588</c:v>
                </c:pt>
                <c:pt idx="177">
                  <c:v>15.981543040071445</c:v>
                </c:pt>
                <c:pt idx="178">
                  <c:v>15.910787187508493</c:v>
                </c:pt>
                <c:pt idx="179">
                  <c:v>15.839078921375227</c:v>
                </c:pt>
                <c:pt idx="180">
                  <c:v>15.766416640757773</c:v>
                </c:pt>
                <c:pt idx="181">
                  <c:v>15.692799083108827</c:v>
                </c:pt>
                <c:pt idx="182">
                  <c:v>15.618225328035171</c:v>
                </c:pt>
                <c:pt idx="183">
                  <c:v>15.542694800748835</c:v>
                </c:pt>
                <c:pt idx="184">
                  <c:v>15.466207275181638</c:v>
                </c:pt>
                <c:pt idx="185">
                  <c:v>15.388762876764034</c:v>
                </c:pt>
                <c:pt idx="186">
                  <c:v>15.310362084870558</c:v>
                </c:pt>
                <c:pt idx="187">
                  <c:v>15.231005734935824</c:v>
                </c:pt>
                <c:pt idx="188">
                  <c:v>15.150695020245971</c:v>
                </c:pt>
                <c:pt idx="189">
                  <c:v>15.069431493412337</c:v>
                </c:pt>
                <c:pt idx="190">
                  <c:v>14.987217067535003</c:v>
                </c:pt>
                <c:pt idx="191">
                  <c:v>14.904054017065565</c:v>
                </c:pt>
                <c:pt idx="192">
                  <c:v>14.819944978379578</c:v>
                </c:pt>
                <c:pt idx="193">
                  <c:v>14.734892950070284</c:v>
                </c:pt>
                <c:pt idx="194">
                  <c:v>14.648901292976774</c:v>
                </c:pt>
                <c:pt idx="195">
                  <c:v>14.56197372996041</c:v>
                </c:pt>
                <c:pt idx="196">
                  <c:v>14.474114345444871</c:v>
                </c:pt>
                <c:pt idx="197">
                  <c:v>14.385327584735698</c:v>
                </c:pt>
                <c:pt idx="198">
                  <c:v>14.295618253136809</c:v>
                </c:pt>
                <c:pt idx="199">
                  <c:v>14.20499151488151</c:v>
                </c:pt>
                <c:pt idx="200">
                  <c:v>14.113452891897051</c:v>
                </c:pt>
                <c:pt idx="201">
                  <c:v>14.021008262421971</c:v>
                </c:pt>
                <c:pt idx="202">
                  <c:v>13.92766385949631</c:v>
                </c:pt>
                <c:pt idx="203">
                  <c:v>13.83342626934513</c:v>
                </c:pt>
                <c:pt idx="204">
                  <c:v>13.738302429676352</c:v>
                </c:pt>
                <c:pt idx="205">
                  <c:v>13.642299627914083</c:v>
                </c:pt>
                <c:pt idx="206">
                  <c:v>13.545425499388823</c:v>
                </c:pt>
                <c:pt idx="207">
                  <c:v>13.447688025506222</c:v>
                </c:pt>
                <c:pt idx="208">
                  <c:v>13.349095531915735</c:v>
                </c:pt>
                <c:pt idx="209">
                  <c:v>13.249656686700753</c:v>
                </c:pt>
                <c:pt idx="210">
                  <c:v>13.149380498611329</c:v>
                </c:pt>
                <c:pt idx="211">
                  <c:v>13.048276315360431</c:v>
                </c:pt>
                <c:pt idx="212">
                  <c:v>12.946353822004154</c:v>
                </c:pt>
                <c:pt idx="213">
                  <c:v>12.843623039425859</c:v>
                </c:pt>
                <c:pt idx="214">
                  <c:v>12.740094322943467</c:v>
                </c:pt>
                <c:pt idx="215">
                  <c:v>12.635778361058502</c:v>
                </c:pt>
                <c:pt idx="216">
                  <c:v>12.530686174364583</c:v>
                </c:pt>
                <c:pt idx="217">
                  <c:v>12.42482911463201</c:v>
                </c:pt>
                <c:pt idx="218">
                  <c:v>12.318218864084171</c:v>
                </c:pt>
                <c:pt idx="219">
                  <c:v>12.210867434880313</c:v>
                </c:pt>
                <c:pt idx="220">
                  <c:v>12.102787168817791</c:v>
                </c:pt>
                <c:pt idx="221">
                  <c:v>11.993990737265687</c:v>
                </c:pt>
                <c:pt idx="222">
                  <c:v>11.884491141340185</c:v>
                </c:pt>
                <c:pt idx="223">
                  <c:v>11.774301712330425</c:v>
                </c:pt>
                <c:pt idx="224">
                  <c:v>11.66343611238193</c:v>
                </c:pt>
                <c:pt idx="225">
                  <c:v>11.55190833544281</c:v>
                </c:pt>
                <c:pt idx="226">
                  <c:v>11.439732708476241</c:v>
                </c:pt>
                <c:pt idx="227">
                  <c:v>11.326923892940339</c:v>
                </c:pt>
                <c:pt idx="228">
                  <c:v>11.213496886534866</c:v>
                </c:pt>
                <c:pt idx="229">
                  <c:v>11.099467025211462</c:v>
                </c:pt>
                <c:pt idx="230">
                  <c:v>10.984849985442343</c:v>
                </c:pt>
                <c:pt idx="231">
                  <c:v>10.869661786739195</c:v>
                </c:pt>
                <c:pt idx="232">
                  <c:v>10.753918794412153</c:v>
                </c:pt>
                <c:pt idx="233">
                  <c:v>10.637637722555498</c:v>
                </c:pt>
                <c:pt idx="234">
                  <c:v>10.520835637244149</c:v>
                </c:pt>
                <c:pt idx="235">
                  <c:v>10.403529959922002</c:v>
                </c:pt>
                <c:pt idx="236">
                  <c:v>10.285738470960061</c:v>
                </c:pt>
                <c:pt idx="237">
                  <c:v>10.16747931335917</c:v>
                </c:pt>
                <c:pt idx="238">
                  <c:v>10.048770996568861</c:v>
                </c:pt>
                <c:pt idx="239">
                  <c:v>9.9296324003901653</c:v>
                </c:pt>
                <c:pt idx="240">
                  <c:v>9.8100827789271143</c:v>
                </c:pt>
                <c:pt idx="241">
                  <c:v>9.6901417645472883</c:v>
                </c:pt>
                <c:pt idx="242">
                  <c:v>9.5698293718087832</c:v>
                </c:pt>
                <c:pt idx="243">
                  <c:v>9.4491660013062599</c:v>
                </c:pt>
                <c:pt idx="244">
                  <c:v>9.3281724433853483</c:v>
                </c:pt>
                <c:pt idx="245">
                  <c:v>9.2068698816699968</c:v>
                </c:pt>
                <c:pt idx="246">
                  <c:v>9.0852798963437174</c:v>
                </c:pt>
                <c:pt idx="247">
                  <c:v>8.9634244671207934</c:v>
                </c:pt>
                <c:pt idx="248">
                  <c:v>8.8413259758396077</c:v>
                </c:pt>
                <c:pt idx="249">
                  <c:v>8.7190072086057366</c:v>
                </c:pt>
                <c:pt idx="250">
                  <c:v>8.5964913574077801</c:v>
                </c:pt>
                <c:pt idx="251">
                  <c:v>8.4738020211250156</c:v>
                </c:pt>
                <c:pt idx="252">
                  <c:v>8.3509632058407792</c:v>
                </c:pt>
                <c:pt idx="253">
                  <c:v>8.2279993243721421</c:v>
                </c:pt>
                <c:pt idx="254">
                  <c:v>8.1049351949213175</c:v>
                </c:pt>
                <c:pt idx="255">
                  <c:v>7.9817960387504909</c:v>
                </c:pt>
                <c:pt idx="256">
                  <c:v>7.8586074767781824</c:v>
                </c:pt>
                <c:pt idx="257">
                  <c:v>7.7353955249908726</c:v>
                </c:pt>
                <c:pt idx="258">
                  <c:v>7.6121865885606068</c:v>
                </c:pt>
                <c:pt idx="259">
                  <c:v>7.4890074545565035</c:v>
                </c:pt>
                <c:pt idx="260">
                  <c:v>7.3658852831346575</c:v>
                </c:pt>
                <c:pt idx="261">
                  <c:v>7.242847597089316</c:v>
                </c:pt>
                <c:pt idx="262">
                  <c:v>7.1199222696465112</c:v>
                </c:pt>
                <c:pt idx="263">
                  <c:v>6.997137510379857</c:v>
                </c:pt>
                <c:pt idx="264">
                  <c:v>6.8745218491282074</c:v>
                </c:pt>
                <c:pt idx="265">
                  <c:v>6.7521041177950938</c:v>
                </c:pt>
                <c:pt idx="266">
                  <c:v>6.6299134299112694</c:v>
                </c:pt>
                <c:pt idx="267">
                  <c:v>6.5079791578433852</c:v>
                </c:pt>
                <c:pt idx="268">
                  <c:v>6.3863309075355144</c:v>
                </c:pt>
                <c:pt idx="269">
                  <c:v>6.2649984906741798</c:v>
                </c:pt>
                <c:pt idx="270">
                  <c:v>6.1440118941728823</c:v>
                </c:pt>
                <c:pt idx="271">
                  <c:v>6.0234012468789189</c:v>
                </c:pt>
                <c:pt idx="272">
                  <c:v>5.9031967834132031</c:v>
                </c:pt>
                <c:pt idx="273">
                  <c:v>5.7834288050627283</c:v>
                </c:pt>
                <c:pt idx="274">
                  <c:v>5.6641276376565024</c:v>
                </c:pt>
                <c:pt idx="275">
                  <c:v>5.5453235863674477</c:v>
                </c:pt>
                <c:pt idx="276">
                  <c:v>5.4270468873963997</c:v>
                </c:pt>
                <c:pt idx="277">
                  <c:v>5.3093276565095504</c:v>
                </c:pt>
                <c:pt idx="278">
                  <c:v>5.192195834416621</c:v>
                </c:pt>
                <c:pt idx="279">
                  <c:v>5.0756811289955506</c:v>
                </c:pt>
                <c:pt idx="280">
                  <c:v>4.9598129543879255</c:v>
                </c:pt>
                <c:pt idx="281">
                  <c:v>4.8446203670103625</c:v>
                </c:pt>
                <c:pt idx="282">
                  <c:v>4.7301319985483516</c:v>
                </c:pt>
                <c:pt idx="283">
                  <c:v>4.6163759860216897</c:v>
                </c:pt>
                <c:pt idx="284">
                  <c:v>4.5033798990342486</c:v>
                </c:pt>
                <c:pt idx="285">
                  <c:v>4.3911706643447035</c:v>
                </c:pt>
                <c:pt idx="286">
                  <c:v>4.2797744879197124</c:v>
                </c:pt>
                <c:pt idx="287">
                  <c:v>4.1692167746555695</c:v>
                </c:pt>
                <c:pt idx="288">
                  <c:v>4.0595220459795218</c:v>
                </c:pt>
                <c:pt idx="289">
                  <c:v>3.9507138555659189</c:v>
                </c:pt>
                <c:pt idx="290">
                  <c:v>3.8428147034268281</c:v>
                </c:pt>
                <c:pt idx="291">
                  <c:v>3.735845948659088</c:v>
                </c:pt>
                <c:pt idx="292">
                  <c:v>3.6298277211521395</c:v>
                </c:pt>
                <c:pt idx="293">
                  <c:v>3.5247788325804978</c:v>
                </c:pt>
                <c:pt idx="294">
                  <c:v>3.4207166870236909</c:v>
                </c:pt>
                <c:pt idx="295">
                  <c:v>3.3176571915721511</c:v>
                </c:pt>
                <c:pt idx="296">
                  <c:v>3.215614667291518</c:v>
                </c:pt>
                <c:pt idx="297">
                  <c:v>3.1146017609287551</c:v>
                </c:pt>
                <c:pt idx="298">
                  <c:v>3.0146293577514562</c:v>
                </c:pt>
                <c:pt idx="299">
                  <c:v>2.9157064959167807</c:v>
                </c:pt>
                <c:pt idx="300">
                  <c:v>2.8178402827678517</c:v>
                </c:pt>
                <c:pt idx="301">
                  <c:v>2.7210358134539661</c:v>
                </c:pt>
                <c:pt idx="302">
                  <c:v>2.62529609226553</c:v>
                </c:pt>
                <c:pt idx="303">
                  <c:v>2.530621957066145</c:v>
                </c:pt>
                <c:pt idx="304">
                  <c:v>2.4370120071923584</c:v>
                </c:pt>
                <c:pt idx="305">
                  <c:v>2.3444625351763895</c:v>
                </c:pt>
                <c:pt idx="306">
                  <c:v>2.2529674626290115</c:v>
                </c:pt>
                <c:pt idx="307">
                  <c:v>2.1625182805990213</c:v>
                </c:pt>
                <c:pt idx="308">
                  <c:v>2.0731039947023957</c:v>
                </c:pt>
                <c:pt idx="309">
                  <c:v>1.9847110752891197</c:v>
                </c:pt>
                <c:pt idx="310">
                  <c:v>1.8973234128885921</c:v>
                </c:pt>
                <c:pt idx="311">
                  <c:v>1.8109222791469537</c:v>
                </c:pt>
                <c:pt idx="312">
                  <c:v>1.7254862934407917</c:v>
                </c:pt>
                <c:pt idx="313">
                  <c:v>1.6409913953231672</c:v>
                </c:pt>
                <c:pt idx="314">
                  <c:v>1.5574108229297399</c:v>
                </c:pt>
                <c:pt idx="315">
                  <c:v>1.474715097445477</c:v>
                </c:pt>
                <c:pt idx="316">
                  <c:v>1.3928720137065804</c:v>
                </c:pt>
                <c:pt idx="317">
                  <c:v>1.3118466369885668</c:v>
                </c:pt>
                <c:pt idx="318">
                  <c:v>1.2316013060100408</c:v>
                </c:pt>
                <c:pt idx="319">
                  <c:v>1.1520956421628876</c:v>
                </c:pt>
                <c:pt idx="320">
                  <c:v>1.0732865649643026</c:v>
                </c:pt>
                <c:pt idx="321">
                  <c:v>0.99512831371395616</c:v>
                </c:pt>
                <c:pt idx="322">
                  <c:v>0.91757247533080721</c:v>
                </c:pt>
                <c:pt idx="323">
                  <c:v>0.8405680183394707</c:v>
                </c:pt>
                <c:pt idx="324">
                  <c:v>0.76406133297446543</c:v>
                </c:pt>
                <c:pt idx="325">
                  <c:v>0.68799627737303393</c:v>
                </c:pt>
                <c:pt idx="326">
                  <c:v>0.61231422983271733</c:v>
                </c:pt>
                <c:pt idx="327">
                  <c:v>0.53695414711846157</c:v>
                </c:pt>
                <c:pt idx="328">
                  <c:v>0.46185262881484768</c:v>
                </c:pt>
                <c:pt idx="329">
                  <c:v>0.38694398773269661</c:v>
                </c:pt>
                <c:pt idx="330">
                  <c:v>0.31216032639337687</c:v>
                </c:pt>
                <c:pt idx="331">
                  <c:v>0.2374316196298969</c:v>
                </c:pt>
                <c:pt idx="332">
                  <c:v>0.16268580335919325</c:v>
                </c:pt>
                <c:pt idx="333">
                  <c:v>8.7848869594396986E-2</c:v>
                </c:pt>
                <c:pt idx="334">
                  <c:v>1.2844967778981217E-2</c:v>
                </c:pt>
                <c:pt idx="335">
                  <c:v>-6.2403487465215735E-2</c:v>
                </c:pt>
                <c:pt idx="336">
                  <c:v>-0.13797570207758666</c:v>
                </c:pt>
                <c:pt idx="337">
                  <c:v>-0.21395238168498087</c:v>
                </c:pt>
                <c:pt idx="338">
                  <c:v>-0.29041560401718691</c:v>
                </c:pt>
                <c:pt idx="339">
                  <c:v>-0.36744868452371177</c:v>
                </c:pt>
                <c:pt idx="340">
                  <c:v>-0.44513603512062894</c:v>
                </c:pt>
                <c:pt idx="341">
                  <c:v>-0.52356301602078748</c:v>
                </c:pt>
                <c:pt idx="342">
                  <c:v>-0.60281578063372721</c:v>
                </c:pt>
                <c:pt idx="343">
                  <c:v>-0.68298111356333491</c:v>
                </c:pt>
                <c:pt idx="344">
                  <c:v>-0.76414626178239831</c:v>
                </c:pt>
                <c:pt idx="345">
                  <c:v>-0.84639875912355034</c:v>
                </c:pt>
                <c:pt idx="346">
                  <c:v>-0.92982624429541805</c:v>
                </c:pt>
                <c:pt idx="347">
                  <c:v>-1.0145162727108801</c:v>
                </c:pt>
                <c:pt idx="348">
                  <c:v>-1.1005561225010325</c:v>
                </c:pt>
                <c:pt idx="349">
                  <c:v>-1.1880325951815525</c:v>
                </c:pt>
                <c:pt idx="350">
                  <c:v>-1.2770318115380395</c:v>
                </c:pt>
                <c:pt idx="351">
                  <c:v>-1.3676390034011683</c:v>
                </c:pt>
                <c:pt idx="352">
                  <c:v>-1.4599383020894432</c:v>
                </c:pt>
                <c:pt idx="353">
                  <c:v>-1.5540125244054543</c:v>
                </c:pt>
                <c:pt idx="354">
                  <c:v>-1.6499429571784843</c:v>
                </c:pt>
                <c:pt idx="355">
                  <c:v>-1.7478091414489842</c:v>
                </c:pt>
                <c:pt idx="356">
                  <c:v>-1.847688657487917</c:v>
                </c:pt>
                <c:pt idx="357">
                  <c:v>-1.9496569119317906</c:v>
                </c:pt>
                <c:pt idx="358">
                  <c:v>-2.0537869283911498</c:v>
                </c:pt>
                <c:pt idx="359">
                  <c:v>-2.1601491429530237</c:v>
                </c:pt>
                <c:pt idx="360">
                  <c:v>-2.2688112060446857</c:v>
                </c:pt>
                <c:pt idx="361">
                  <c:v>-2.3798377921535212</c:v>
                </c:pt>
                <c:pt idx="362">
                  <c:v>-2.4932904189059548</c:v>
                </c:pt>
                <c:pt idx="363">
                  <c:v>-2.6092272769933662</c:v>
                </c:pt>
                <c:pt idx="364">
                  <c:v>-2.7277030723957951</c:v>
                </c:pt>
                <c:pt idx="365">
                  <c:v>-2.8487688822927564</c:v>
                </c:pt>
                <c:pt idx="366">
                  <c:v>-2.9724720259659447</c:v>
                </c:pt>
                <c:pt idx="367">
                  <c:v>-3.0988559518904237</c:v>
                </c:pt>
                <c:pt idx="368">
                  <c:v>-3.2279601420808177</c:v>
                </c:pt>
                <c:pt idx="369">
                  <c:v>-3.3598200346093456</c:v>
                </c:pt>
                <c:pt idx="370">
                  <c:v>-3.4944669650437126</c:v>
                </c:pt>
                <c:pt idx="371">
                  <c:v>-3.6319281273698656</c:v>
                </c:pt>
                <c:pt idx="372">
                  <c:v>-3.7722265547693241</c:v>
                </c:pt>
                <c:pt idx="373">
                  <c:v>-3.9153811204168814</c:v>
                </c:pt>
                <c:pt idx="374">
                  <c:v>-4.0614065582562073</c:v>
                </c:pt>
                <c:pt idx="375">
                  <c:v>-4.2103135035022881</c:v>
                </c:pt>
                <c:pt idx="376">
                  <c:v>-4.3621085524136785</c:v>
                </c:pt>
                <c:pt idx="377">
                  <c:v>-4.5167943406795255</c:v>
                </c:pt>
                <c:pt idx="378">
                  <c:v>-4.6743696395791376</c:v>
                </c:pt>
                <c:pt idx="379">
                  <c:v>-4.8348294688986515</c:v>
                </c:pt>
                <c:pt idx="380">
                  <c:v>-4.9981652254341338</c:v>
                </c:pt>
                <c:pt idx="381">
                  <c:v>-5.1643648257741175</c:v>
                </c:pt>
                <c:pt idx="382">
                  <c:v>-5.3334128619415049</c:v>
                </c:pt>
                <c:pt idx="383">
                  <c:v>-5.5052907683829782</c:v>
                </c:pt>
                <c:pt idx="384">
                  <c:v>-5.6799769987284385</c:v>
                </c:pt>
                <c:pt idx="385">
                  <c:v>-5.8574472106998803</c:v>
                </c:pt>
                <c:pt idx="386">
                  <c:v>-6.0376744575309971</c:v>
                </c:pt>
                <c:pt idx="387">
                  <c:v>-6.2206293842635612</c:v>
                </c:pt>
                <c:pt idx="388">
                  <c:v>-6.4062804273132734</c:v>
                </c:pt>
                <c:pt idx="389">
                  <c:v>-6.5945940157438896</c:v>
                </c:pt>
                <c:pt idx="390">
                  <c:v>-6.7855347727543514</c:v>
                </c:pt>
                <c:pt idx="391">
                  <c:v>-6.9790657159627489</c:v>
                </c:pt>
                <c:pt idx="392">
                  <c:v>-7.1751484551664646</c:v>
                </c:pt>
                <c:pt idx="393">
                  <c:v>-7.373743386361447</c:v>
                </c:pt>
                <c:pt idx="394">
                  <c:v>-7.5748098809172761</c:v>
                </c:pt>
                <c:pt idx="395">
                  <c:v>-7.7783064689235397</c:v>
                </c:pt>
                <c:pt idx="396">
                  <c:v>-7.984191015845064</c:v>
                </c:pt>
                <c:pt idx="397">
                  <c:v>-8.1924208917469201</c:v>
                </c:pt>
                <c:pt idx="398">
                  <c:v>-8.4029531324729447</c:v>
                </c:pt>
                <c:pt idx="399">
                  <c:v>-8.6157445922804836</c:v>
                </c:pt>
                <c:pt idx="400">
                  <c:v>-8.8307520875502519</c:v>
                </c:pt>
                <c:pt idx="401">
                  <c:v>-9.0479325312989829</c:v>
                </c:pt>
                <c:pt idx="402">
                  <c:v>-9.2672430583262653</c:v>
                </c:pt>
                <c:pt idx="403">
                  <c:v>-9.4886411409211888</c:v>
                </c:pt>
                <c:pt idx="404">
                  <c:v>-9.7120846951426714</c:v>
                </c:pt>
                <c:pt idx="405">
                  <c:v>-9.9375321777643819</c:v>
                </c:pt>
                <c:pt idx="406">
                  <c:v>-10.164942674046481</c:v>
                </c:pt>
                <c:pt idx="407">
                  <c:v>-10.394275976555111</c:v>
                </c:pt>
                <c:pt idx="408">
                  <c:v>-10.625492655305404</c:v>
                </c:pt>
                <c:pt idx="409">
                  <c:v>-10.858554119544859</c:v>
                </c:pt>
                <c:pt idx="410">
                  <c:v>-11.093422671532318</c:v>
                </c:pt>
                <c:pt idx="411">
                  <c:v>-11.330061552694136</c:v>
                </c:pt>
                <c:pt idx="412">
                  <c:v>-11.568434982562085</c:v>
                </c:pt>
                <c:pt idx="413">
                  <c:v>-11.808508190910901</c:v>
                </c:pt>
                <c:pt idx="414">
                  <c:v>-12.050247443524583</c:v>
                </c:pt>
                <c:pt idx="415">
                  <c:v>-12.293620062022043</c:v>
                </c:pt>
                <c:pt idx="416">
                  <c:v>-12.53859443817456</c:v>
                </c:pt>
                <c:pt idx="417">
                  <c:v>-12.785140043140503</c:v>
                </c:pt>
                <c:pt idx="418">
                  <c:v>-13.033227432036679</c:v>
                </c:pt>
                <c:pt idx="419">
                  <c:v>-13.282828244253103</c:v>
                </c:pt>
                <c:pt idx="420">
                  <c:v>-13.533915199905575</c:v>
                </c:pt>
                <c:pt idx="421">
                  <c:v>-13.786462092804381</c:v>
                </c:pt>
                <c:pt idx="422">
                  <c:v>-14.040443780301473</c:v>
                </c:pt>
                <c:pt idx="423">
                  <c:v>-14.295836170359287</c:v>
                </c:pt>
                <c:pt idx="424">
                  <c:v>-14.55261620616672</c:v>
                </c:pt>
                <c:pt idx="425">
                  <c:v>-14.810761848608012</c:v>
                </c:pt>
                <c:pt idx="426">
                  <c:v>-15.070252056870784</c:v>
                </c:pt>
                <c:pt idx="427">
                  <c:v>-15.331066767460369</c:v>
                </c:pt>
                <c:pt idx="428">
                  <c:v>-15.593186871868268</c:v>
                </c:pt>
                <c:pt idx="429">
                  <c:v>-15.856594193123573</c:v>
                </c:pt>
                <c:pt idx="430">
                  <c:v>-16.121271461438155</c:v>
                </c:pt>
                <c:pt idx="431">
                  <c:v>-16.387202289138692</c:v>
                </c:pt>
                <c:pt idx="432">
                  <c:v>-16.654371145061546</c:v>
                </c:pt>
                <c:pt idx="433">
                  <c:v>-16.922763328570383</c:v>
                </c:pt>
                <c:pt idx="434">
                  <c:v>-17.192364943341154</c:v>
                </c:pt>
                <c:pt idx="435">
                  <c:v>-17.463162871044457</c:v>
                </c:pt>
                <c:pt idx="436">
                  <c:v>-17.735144745041559</c:v>
                </c:pt>
                <c:pt idx="437">
                  <c:v>-18.008298924197739</c:v>
                </c:pt>
                <c:pt idx="438">
                  <c:v>-18.282614466904683</c:v>
                </c:pt>
                <c:pt idx="439">
                  <c:v>-18.558081105392279</c:v>
                </c:pt>
                <c:pt idx="440">
                  <c:v>-18.834689220400563</c:v>
                </c:pt>
                <c:pt idx="441">
                  <c:v>-19.112429816272044</c:v>
                </c:pt>
                <c:pt idx="442">
                  <c:v>-19.391294496517247</c:v>
                </c:pt>
                <c:pt idx="443">
                  <c:v>-19.671275439897126</c:v>
                </c:pt>
                <c:pt idx="444">
                  <c:v>-19.952365377059795</c:v>
                </c:pt>
                <c:pt idx="445">
                  <c:v>-20.234557567760966</c:v>
                </c:pt>
                <c:pt idx="446">
                  <c:v>-20.517845778693832</c:v>
                </c:pt>
                <c:pt idx="447">
                  <c:v>-20.802224261945788</c:v>
                </c:pt>
                <c:pt idx="448">
                  <c:v>-21.087687734097145</c:v>
                </c:pt>
                <c:pt idx="449">
                  <c:v>-21.374231355970728</c:v>
                </c:pt>
                <c:pt idx="450">
                  <c:v>-21.661850713038781</c:v>
                </c:pt>
                <c:pt idx="451">
                  <c:v>-21.950541796488924</c:v>
                </c:pt>
                <c:pt idx="452">
                  <c:v>-22.240300984948767</c:v>
                </c:pt>
                <c:pt idx="453">
                  <c:v>-22.531125026865446</c:v>
                </c:pt>
                <c:pt idx="454">
                  <c:v>-22.823011023534757</c:v>
                </c:pt>
                <c:pt idx="455">
                  <c:v>-23.115956412771311</c:v>
                </c:pt>
                <c:pt idx="456">
                  <c:v>-23.409958953210872</c:v>
                </c:pt>
                <c:pt idx="457">
                  <c:v>-23.705016709233234</c:v>
                </c:pt>
                <c:pt idx="458">
                  <c:v>-24.001128036493377</c:v>
                </c:pt>
                <c:pt idx="459">
                  <c:v>-24.298291568047546</c:v>
                </c:pt>
                <c:pt idx="460">
                  <c:v>-24.596506201059849</c:v>
                </c:pt>
                <c:pt idx="461">
                  <c:v>-24.895771084074223</c:v>
                </c:pt>
                <c:pt idx="462">
                  <c:v>-25.196085604836469</c:v>
                </c:pt>
                <c:pt idx="463">
                  <c:v>-25.497449378649783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852936"/>
        <c:axId val="379853328"/>
      </c:scatterChart>
      <c:valAx>
        <c:axId val="379852936"/>
        <c:scaling>
          <c:logBase val="10"/>
          <c:orientation val="minMax"/>
          <c:max val="100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853328"/>
        <c:crossesAt val="-100"/>
        <c:crossBetween val="midCat"/>
      </c:valAx>
      <c:valAx>
        <c:axId val="379853328"/>
        <c:scaling>
          <c:orientation val="minMax"/>
          <c:max val="3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(1 kHz reference)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85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network response deviation from RIAA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'network calculation'!$D$20</c:f>
              <c:strCache>
                <c:ptCount val="1"/>
                <c:pt idx="0">
                  <c:v>deviation from 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calculation'!$D$21:$D$509</c:f>
              <c:numCache>
                <c:formatCode>General</c:formatCode>
                <c:ptCount val="489"/>
                <c:pt idx="0">
                  <c:v>0.34958699520426961</c:v>
                </c:pt>
                <c:pt idx="1">
                  <c:v>0.34919450792144602</c:v>
                </c:pt>
                <c:pt idx="2">
                  <c:v>0.34879519839227058</c:v>
                </c:pt>
                <c:pt idx="3">
                  <c:v>0.34838893720385045</c:v>
                </c:pt>
                <c:pt idx="4">
                  <c:v>0.34797559244584875</c:v>
                </c:pt>
                <c:pt idx="5">
                  <c:v>0.34755502966737595</c:v>
                </c:pt>
                <c:pt idx="6">
                  <c:v>0.34712711183327016</c:v>
                </c:pt>
                <c:pt idx="7">
                  <c:v>0.34669169928022825</c:v>
                </c:pt>
                <c:pt idx="8">
                  <c:v>0.34624864967246793</c:v>
                </c:pt>
                <c:pt idx="9">
                  <c:v>0.34579781795716613</c:v>
                </c:pt>
                <c:pt idx="10">
                  <c:v>0.34533905631952777</c:v>
                </c:pt>
                <c:pt idx="11">
                  <c:v>0.34487221413765923</c:v>
                </c:pt>
                <c:pt idx="12">
                  <c:v>0.34439713793720728</c:v>
                </c:pt>
                <c:pt idx="13">
                  <c:v>0.34391367134575646</c:v>
                </c:pt>
                <c:pt idx="14">
                  <c:v>0.34342165504716959</c:v>
                </c:pt>
                <c:pt idx="15">
                  <c:v>0.34292092673565833</c:v>
                </c:pt>
                <c:pt idx="16">
                  <c:v>0.34241132106991046</c:v>
                </c:pt>
                <c:pt idx="17">
                  <c:v>0.34189266962710008</c:v>
                </c:pt>
                <c:pt idx="18">
                  <c:v>0.34136480085694743</c:v>
                </c:pt>
                <c:pt idx="19">
                  <c:v>0.34082754003579652</c:v>
                </c:pt>
                <c:pt idx="20">
                  <c:v>0.34028070922086329</c:v>
                </c:pt>
                <c:pt idx="21">
                  <c:v>0.33972412720459033</c:v>
                </c:pt>
                <c:pt idx="22">
                  <c:v>0.33915760946924323</c:v>
                </c:pt>
                <c:pt idx="23">
                  <c:v>0.33858096814186212</c:v>
                </c:pt>
                <c:pt idx="24">
                  <c:v>0.33799401194942646</c:v>
                </c:pt>
                <c:pt idx="25">
                  <c:v>0.33739654617463799</c:v>
                </c:pt>
                <c:pt idx="26">
                  <c:v>0.33678837261198069</c:v>
                </c:pt>
                <c:pt idx="27">
                  <c:v>0.3361692895246513</c:v>
                </c:pt>
                <c:pt idx="28">
                  <c:v>0.33553909160183792</c:v>
                </c:pt>
                <c:pt idx="29">
                  <c:v>0.33489756991696495</c:v>
                </c:pt>
                <c:pt idx="30">
                  <c:v>0.33424451188679427</c:v>
                </c:pt>
                <c:pt idx="31">
                  <c:v>0.33357970123131508</c:v>
                </c:pt>
                <c:pt idx="32">
                  <c:v>0.33290291793484172</c:v>
                </c:pt>
                <c:pt idx="33">
                  <c:v>0.33221393820818079</c:v>
                </c:pt>
                <c:pt idx="34">
                  <c:v>0.33151253445215545</c:v>
                </c:pt>
                <c:pt idx="35">
                  <c:v>0.33079847522245842</c:v>
                </c:pt>
                <c:pt idx="36">
                  <c:v>0.33007152519602911</c:v>
                </c:pt>
                <c:pt idx="37">
                  <c:v>0.32933144513917512</c:v>
                </c:pt>
                <c:pt idx="38">
                  <c:v>0.328577991877399</c:v>
                </c:pt>
                <c:pt idx="39">
                  <c:v>0.32781091826721465</c:v>
                </c:pt>
                <c:pt idx="40">
                  <c:v>0.32702997317006677</c:v>
                </c:pt>
                <c:pt idx="41">
                  <c:v>0.32623490142849576</c:v>
                </c:pt>
                <c:pt idx="42">
                  <c:v>0.32542544384477168</c:v>
                </c:pt>
                <c:pt idx="43">
                  <c:v>0.32460133716203288</c:v>
                </c:pt>
                <c:pt idx="44">
                  <c:v>0.32376231404839473</c:v>
                </c:pt>
                <c:pt idx="45">
                  <c:v>0.32290810308381168</c:v>
                </c:pt>
                <c:pt idx="46">
                  <c:v>0.32203842875036415</c:v>
                </c:pt>
                <c:pt idx="47">
                  <c:v>0.32115301142567887</c:v>
                </c:pt>
                <c:pt idx="48">
                  <c:v>0.32025156738021821</c:v>
                </c:pt>
                <c:pt idx="49">
                  <c:v>0.31933380877816475</c:v>
                </c:pt>
                <c:pt idx="50">
                  <c:v>0.31839944368256212</c:v>
                </c:pt>
                <c:pt idx="51">
                  <c:v>0.31744817606458398</c:v>
                </c:pt>
                <c:pt idx="52">
                  <c:v>0.31647970581755658</c:v>
                </c:pt>
                <c:pt idx="53">
                  <c:v>0.31549372877566739</c:v>
                </c:pt>
                <c:pt idx="54">
                  <c:v>0.31448993673781445</c:v>
                </c:pt>
                <c:pt idx="55">
                  <c:v>0.31346801749680608</c:v>
                </c:pt>
                <c:pt idx="56">
                  <c:v>0.31242765487426638</c:v>
                </c:pt>
                <c:pt idx="57">
                  <c:v>0.31136852876151622</c:v>
                </c:pt>
                <c:pt idx="58">
                  <c:v>0.3102903151666041</c:v>
                </c:pt>
                <c:pt idx="59">
                  <c:v>0.30919268626817953</c:v>
                </c:pt>
                <c:pt idx="60">
                  <c:v>0.30807531047591752</c:v>
                </c:pt>
                <c:pt idx="61">
                  <c:v>0.30693785249862771</c:v>
                </c:pt>
                <c:pt idx="62">
                  <c:v>0.3057799734196216</c:v>
                </c:pt>
                <c:pt idx="63">
                  <c:v>0.30460133078021556</c:v>
                </c:pt>
                <c:pt idx="64">
                  <c:v>0.3034015786715365</c:v>
                </c:pt>
                <c:pt idx="65">
                  <c:v>0.30218036783502811</c:v>
                </c:pt>
                <c:pt idx="66">
                  <c:v>0.30093734577197395</c:v>
                </c:pt>
                <c:pt idx="67">
                  <c:v>0.29967215686260573</c:v>
                </c:pt>
                <c:pt idx="68">
                  <c:v>0.29838444249498153</c:v>
                </c:pt>
                <c:pt idx="69">
                  <c:v>0.2970738412042202</c:v>
                </c:pt>
                <c:pt idx="70">
                  <c:v>0.29573998882238683</c:v>
                </c:pt>
                <c:pt idx="71">
                  <c:v>0.29438251863947329</c:v>
                </c:pt>
                <c:pt idx="72">
                  <c:v>0.2930010615759322</c:v>
                </c:pt>
                <c:pt idx="73">
                  <c:v>0.29159524636712675</c:v>
                </c:pt>
                <c:pt idx="74">
                  <c:v>0.29016469976024695</c:v>
                </c:pt>
                <c:pt idx="75">
                  <c:v>0.28870904672395525</c:v>
                </c:pt>
                <c:pt idx="76">
                  <c:v>0.2872279106713691</c:v>
                </c:pt>
                <c:pt idx="77">
                  <c:v>0.28572091369668939</c:v>
                </c:pt>
                <c:pt idx="78">
                  <c:v>0.28418767682587642</c:v>
                </c:pt>
                <c:pt idx="79">
                  <c:v>0.28262782028212285</c:v>
                </c:pt>
                <c:pt idx="80">
                  <c:v>0.28104096376604559</c:v>
                </c:pt>
                <c:pt idx="81">
                  <c:v>0.27942672675144919</c:v>
                </c:pt>
                <c:pt idx="82">
                  <c:v>0.2777847287968882</c:v>
                </c:pt>
                <c:pt idx="83">
                  <c:v>0.2761145898734334</c:v>
                </c:pt>
                <c:pt idx="84">
                  <c:v>0.27441593070912873</c:v>
                </c:pt>
                <c:pt idx="85">
                  <c:v>0.27268837315041594</c:v>
                </c:pt>
                <c:pt idx="86">
                  <c:v>0.27093154054096402</c:v>
                </c:pt>
                <c:pt idx="87">
                  <c:v>0.26914505811828349</c:v>
                </c:pt>
                <c:pt idx="88">
                  <c:v>0.26732855342839201</c:v>
                </c:pt>
                <c:pt idx="89">
                  <c:v>0.26548165675879076</c:v>
                </c:pt>
                <c:pt idx="90">
                  <c:v>0.26360400159029851</c:v>
                </c:pt>
                <c:pt idx="91">
                  <c:v>0.26169522506756593</c:v>
                </c:pt>
                <c:pt idx="92">
                  <c:v>0.259754968489041</c:v>
                </c:pt>
                <c:pt idx="93">
                  <c:v>0.25778287781596987</c:v>
                </c:pt>
                <c:pt idx="94">
                  <c:v>0.2557786042011827</c:v>
                </c:pt>
                <c:pt idx="95">
                  <c:v>0.25374180453731299</c:v>
                </c:pt>
                <c:pt idx="96">
                  <c:v>0.25167214202474142</c:v>
                </c:pt>
                <c:pt idx="97">
                  <c:v>0.24956928675932843</c:v>
                </c:pt>
                <c:pt idx="98">
                  <c:v>0.24743291633976128</c:v>
                </c:pt>
                <c:pt idx="99">
                  <c:v>0.24526271649444453</c:v>
                </c:pt>
                <c:pt idx="100">
                  <c:v>0.24305838172794481</c:v>
                </c:pt>
                <c:pt idx="101">
                  <c:v>0.24081961598663071</c:v>
                </c:pt>
                <c:pt idx="102">
                  <c:v>0.23854613334320618</c:v>
                </c:pt>
                <c:pt idx="103">
                  <c:v>0.23623765870006608</c:v>
                </c:pt>
                <c:pt idx="104">
                  <c:v>0.23389392851056456</c:v>
                </c:pt>
                <c:pt idx="105">
                  <c:v>0.23151469151816428</c:v>
                </c:pt>
                <c:pt idx="106">
                  <c:v>0.22909970951277714</c:v>
                </c:pt>
                <c:pt idx="107">
                  <c:v>0.22664875810319529</c:v>
                </c:pt>
                <c:pt idx="108">
                  <c:v>0.22416162750564439</c:v>
                </c:pt>
                <c:pt idx="109">
                  <c:v>0.22163812334684252</c:v>
                </c:pt>
                <c:pt idx="110">
                  <c:v>0.21907806748102487</c:v>
                </c:pt>
                <c:pt idx="111">
                  <c:v>0.2164812988198328</c:v>
                </c:pt>
                <c:pt idx="112">
                  <c:v>0.21384767417373851</c:v>
                </c:pt>
                <c:pt idx="113">
                  <c:v>0.21117706910401779</c:v>
                </c:pt>
                <c:pt idx="114">
                  <c:v>0.20846937878355121</c:v>
                </c:pt>
                <c:pt idx="115">
                  <c:v>0.20572451886533827</c:v>
                </c:pt>
                <c:pt idx="116">
                  <c:v>0.20294242635671011</c:v>
                </c:pt>
                <c:pt idx="117">
                  <c:v>0.20012306049801865</c:v>
                </c:pt>
                <c:pt idx="118">
                  <c:v>0.19726640364351056</c:v>
                </c:pt>
                <c:pt idx="119">
                  <c:v>0.19437246214264192</c:v>
                </c:pt>
                <c:pt idx="120">
                  <c:v>0.19144126721991128</c:v>
                </c:pt>
                <c:pt idx="121">
                  <c:v>0.18847287585079542</c:v>
                </c:pt>
                <c:pt idx="122">
                  <c:v>0.18546737163153892</c:v>
                </c:pt>
                <c:pt idx="123">
                  <c:v>0.18242486564064464</c:v>
                </c:pt>
                <c:pt idx="124">
                  <c:v>0.17934549728916238</c:v>
                </c:pt>
                <c:pt idx="125">
                  <c:v>0.1762294351576088</c:v>
                </c:pt>
                <c:pt idx="126">
                  <c:v>0.17307687781636361</c:v>
                </c:pt>
                <c:pt idx="127">
                  <c:v>0.16988805462724343</c:v>
                </c:pt>
                <c:pt idx="128">
                  <c:v>0.16666322652284293</c:v>
                </c:pt>
                <c:pt idx="129">
                  <c:v>0.16340268676114533</c:v>
                </c:pt>
                <c:pt idx="130">
                  <c:v>0.16010676165199555</c:v>
                </c:pt>
                <c:pt idx="131">
                  <c:v>0.15677581125272511</c:v>
                </c:pt>
                <c:pt idx="132">
                  <c:v>0.15341023002947907</c:v>
                </c:pt>
                <c:pt idx="133">
                  <c:v>0.15001044748101222</c:v>
                </c:pt>
                <c:pt idx="134">
                  <c:v>0.14657692872229333</c:v>
                </c:pt>
                <c:pt idx="135">
                  <c:v>0.14311017502395273</c:v>
                </c:pt>
                <c:pt idx="136">
                  <c:v>0.13961072430481636</c:v>
                </c:pt>
                <c:pt idx="137">
                  <c:v>0.13607915157441042</c:v>
                </c:pt>
                <c:pt idx="138">
                  <c:v>0.13251606932180238</c:v>
                </c:pt>
                <c:pt idx="139">
                  <c:v>0.12892212784811363</c:v>
                </c:pt>
                <c:pt idx="140">
                  <c:v>0.12529801553937148</c:v>
                </c:pt>
                <c:pt idx="141">
                  <c:v>0.12164445907683685</c:v>
                </c:pt>
                <c:pt idx="142">
                  <c:v>0.11796222358213981</c:v>
                </c:pt>
                <c:pt idx="143">
                  <c:v>0.11425211269378721</c:v>
                </c:pt>
                <c:pt idx="144">
                  <c:v>0.11051496857329468</c:v>
                </c:pt>
                <c:pt idx="145">
                  <c:v>0.10675167183815759</c:v>
                </c:pt>
                <c:pt idx="146">
                  <c:v>0.10296314141892893</c:v>
                </c:pt>
                <c:pt idx="147">
                  <c:v>9.9150334339011437E-2</c:v>
                </c:pt>
                <c:pt idx="148">
                  <c:v>9.5314245415185184E-2</c:v>
                </c:pt>
                <c:pt idx="149">
                  <c:v>9.1455906876724669E-2</c:v>
                </c:pt>
                <c:pt idx="150">
                  <c:v>8.7576387902430497E-2</c:v>
                </c:pt>
                <c:pt idx="151">
                  <c:v>8.3676794074133198E-2</c:v>
                </c:pt>
                <c:pt idx="152">
                  <c:v>7.9758266745805884E-2</c:v>
                </c:pt>
                <c:pt idx="153">
                  <c:v>7.5821982328037052E-2</c:v>
                </c:pt>
                <c:pt idx="154">
                  <c:v>7.186915148757933E-2</c:v>
                </c:pt>
                <c:pt idx="155">
                  <c:v>6.7901018261984802E-2</c:v>
                </c:pt>
                <c:pt idx="156">
                  <c:v>6.3918859090115632E-2</c:v>
                </c:pt>
                <c:pt idx="157">
                  <c:v>5.9923981759300915E-2</c:v>
                </c:pt>
                <c:pt idx="158">
                  <c:v>5.5917724270031499E-2</c:v>
                </c:pt>
                <c:pt idx="159">
                  <c:v>5.1901453620413207E-2</c:v>
                </c:pt>
                <c:pt idx="160">
                  <c:v>4.7876564511806663E-2</c:v>
                </c:pt>
                <c:pt idx="161">
                  <c:v>4.3844477978282725E-2</c:v>
                </c:pt>
                <c:pt idx="162">
                  <c:v>3.9806639942284505E-2</c:v>
                </c:pt>
                <c:pt idx="163">
                  <c:v>3.5764519700265396E-2</c:v>
                </c:pt>
                <c:pt idx="164">
                  <c:v>3.1719608340850414E-2</c:v>
                </c:pt>
                <c:pt idx="165">
                  <c:v>2.7673417100007924E-2</c:v>
                </c:pt>
                <c:pt idx="166">
                  <c:v>2.3627475657221453E-2</c:v>
                </c:pt>
                <c:pt idx="167">
                  <c:v>1.9583330376772068E-2</c:v>
                </c:pt>
                <c:pt idx="168">
                  <c:v>1.5542542499847656E-2</c:v>
                </c:pt>
                <c:pt idx="169">
                  <c:v>1.150668629123075E-2</c:v>
                </c:pt>
                <c:pt idx="170">
                  <c:v>7.4773471475211295E-3</c:v>
                </c:pt>
                <c:pt idx="171">
                  <c:v>3.4561196710818365E-3</c:v>
                </c:pt>
                <c:pt idx="172">
                  <c:v>-5.5539428324991036E-4</c:v>
                </c:pt>
                <c:pt idx="173">
                  <c:v>-4.5555875835603388E-3</c:v>
                </c:pt>
                <c:pt idx="174">
                  <c:v>-8.542849811224329E-3</c:v>
                </c:pt>
                <c:pt idx="175">
                  <c:v>-1.2515569260479253E-2</c:v>
                </c:pt>
                <c:pt idx="176">
                  <c:v>-1.6472134940606509E-2</c:v>
                </c:pt>
                <c:pt idx="177">
                  <c:v>-2.0410938573434123E-2</c:v>
                </c:pt>
                <c:pt idx="178">
                  <c:v>-2.4330376580820712E-2</c:v>
                </c:pt>
                <c:pt idx="179">
                  <c:v>-2.8228852054033027E-2</c:v>
                </c:pt>
                <c:pt idx="180">
                  <c:v>-3.2104776699172888E-2</c:v>
                </c:pt>
                <c:pt idx="181">
                  <c:v>-3.5956572752217753E-2</c:v>
                </c:pt>
                <c:pt idx="182">
                  <c:v>-3.978267485645226E-2</c:v>
                </c:pt>
                <c:pt idx="183">
                  <c:v>-4.3581531896560222E-2</c:v>
                </c:pt>
                <c:pt idx="184">
                  <c:v>-4.7351608782904009E-2</c:v>
                </c:pt>
                <c:pt idx="185">
                  <c:v>-5.109138818006187E-2</c:v>
                </c:pt>
                <c:pt idx="186">
                  <c:v>-5.4799372173459204E-2</c:v>
                </c:pt>
                <c:pt idx="187">
                  <c:v>-5.8474083869420213E-2</c:v>
                </c:pt>
                <c:pt idx="188">
                  <c:v>-6.21140689221793E-2</c:v>
                </c:pt>
                <c:pt idx="189">
                  <c:v>-6.5717896984269331E-2</c:v>
                </c:pt>
                <c:pt idx="190">
                  <c:v>-6.9284163074129879E-2</c:v>
                </c:pt>
                <c:pt idx="191">
                  <c:v>-7.2811488858416595E-2</c:v>
                </c:pt>
                <c:pt idx="192">
                  <c:v>-7.6298523843474797E-2</c:v>
                </c:pt>
                <c:pt idx="193">
                  <c:v>-7.9743946473824323E-2</c:v>
                </c:pt>
                <c:pt idx="194">
                  <c:v>-8.3146465133783209E-2</c:v>
                </c:pt>
                <c:pt idx="195">
                  <c:v>-8.6504819049846304E-2</c:v>
                </c:pt>
                <c:pt idx="196">
                  <c:v>-8.9817779091891481E-2</c:v>
                </c:pt>
                <c:pt idx="197">
                  <c:v>-9.3084148470813588E-2</c:v>
                </c:pt>
                <c:pt idx="198">
                  <c:v>-9.6302763332346331E-2</c:v>
                </c:pt>
                <c:pt idx="199">
                  <c:v>-9.9472493244602944E-2</c:v>
                </c:pt>
                <c:pt idx="200">
                  <c:v>-0.10259224158096103</c:v>
                </c:pt>
                <c:pt idx="201">
                  <c:v>-0.10566094579670704</c:v>
                </c:pt>
                <c:pt idx="202">
                  <c:v>-0.10867757760035524</c:v>
                </c:pt>
                <c:pt idx="203">
                  <c:v>-0.11164114302139616</c:v>
                </c:pt>
                <c:pt idx="204">
                  <c:v>-0.11455068237452615</c:v>
                </c:pt>
                <c:pt idx="205">
                  <c:v>-0.11740527012343627</c:v>
                </c:pt>
                <c:pt idx="206">
                  <c:v>-0.12020401464540065</c:v>
                </c:pt>
                <c:pt idx="207">
                  <c:v>-0.12294605789939439</c:v>
                </c:pt>
                <c:pt idx="208">
                  <c:v>-0.12563057500173436</c:v>
                </c:pt>
                <c:pt idx="209">
                  <c:v>-0.12825677371059285</c:v>
                </c:pt>
                <c:pt idx="210">
                  <c:v>-0.13082389382542203</c:v>
                </c:pt>
                <c:pt idx="211">
                  <c:v>-0.13333120650330521</c:v>
                </c:pt>
                <c:pt idx="212">
                  <c:v>-0.13577801349753038</c:v>
                </c:pt>
                <c:pt idx="213">
                  <c:v>-0.1381636463231839</c:v>
                </c:pt>
                <c:pt idx="214">
                  <c:v>-0.14048746535356216</c:v>
                </c:pt>
                <c:pt idx="215">
                  <c:v>-0.14274885885414079</c:v>
                </c:pt>
                <c:pt idx="216">
                  <c:v>-0.14494724195799691</c:v>
                </c:pt>
                <c:pt idx="217">
                  <c:v>-0.14708205558863341</c:v>
                </c:pt>
                <c:pt idx="218">
                  <c:v>-0.14915276533730726</c:v>
                </c:pt>
                <c:pt idx="219">
                  <c:v>-0.15115886029865599</c:v>
                </c:pt>
                <c:pt idx="220">
                  <c:v>-0.1530998518727209</c:v>
                </c:pt>
                <c:pt idx="221">
                  <c:v>-0.15497527253819854</c:v>
                </c:pt>
                <c:pt idx="222">
                  <c:v>-0.1567846746049959</c:v>
                </c:pt>
                <c:pt idx="223">
                  <c:v>-0.15852762895083217</c:v>
                </c:pt>
                <c:pt idx="224">
                  <c:v>-0.16020372375036196</c:v>
                </c:pt>
                <c:pt idx="225">
                  <c:v>-0.1618125632021794</c:v>
                </c:pt>
                <c:pt idx="226">
                  <c:v>-0.16335376626205189</c:v>
                </c:pt>
                <c:pt idx="227">
                  <c:v>-0.1648269653879133</c:v>
                </c:pt>
                <c:pt idx="228">
                  <c:v>-0.16623180530521253</c:v>
                </c:pt>
                <c:pt idx="229">
                  <c:v>-0.16756794179916845</c:v>
                </c:pt>
                <c:pt idx="230">
                  <c:v>-0.16883504054033871</c:v>
                </c:pt>
                <c:pt idx="231">
                  <c:v>-0.17003277595277311</c:v>
                </c:pt>
                <c:pt idx="232">
                  <c:v>-0.17116083013076455</c:v>
                </c:pt>
                <c:pt idx="233">
                  <c:v>-0.17221889181209882</c:v>
                </c:pt>
                <c:pt idx="234">
                  <c:v>-0.17320665541500446</c:v>
                </c:pt>
                <c:pt idx="235">
                  <c:v>-0.17412382014770955</c:v>
                </c:pt>
                <c:pt idx="236">
                  <c:v>-0.17497008919606039</c:v>
                </c:pt>
                <c:pt idx="237">
                  <c:v>-0.17574516899920489</c:v>
                </c:pt>
                <c:pt idx="238">
                  <c:v>-0.17644876861947267</c:v>
                </c:pt>
                <c:pt idx="239">
                  <c:v>-0.17708059921472596</c:v>
                </c:pt>
                <c:pt idx="240">
                  <c:v>-0.17764037362126217</c:v>
                </c:pt>
                <c:pt idx="241">
                  <c:v>-0.1781278060544782</c:v>
                </c:pt>
                <c:pt idx="242">
                  <c:v>-0.17854261193524223</c:v>
                </c:pt>
                <c:pt idx="243">
                  <c:v>-0.17888450784976229</c:v>
                </c:pt>
                <c:pt idx="244">
                  <c:v>-0.17915321165024878</c:v>
                </c:pt>
                <c:pt idx="245">
                  <c:v>-0.17934844270440564</c:v>
                </c:pt>
                <c:pt idx="246">
                  <c:v>-0.1794699223004983</c:v>
                </c:pt>
                <c:pt idx="247">
                  <c:v>-0.17951737421534197</c:v>
                </c:pt>
                <c:pt idx="248">
                  <c:v>-0.17949052545288247</c:v>
                </c:pt>
                <c:pt idx="249">
                  <c:v>-0.17938910715889733</c:v>
                </c:pt>
                <c:pt idx="250">
                  <c:v>-0.17921285571876844</c:v>
                </c:pt>
                <c:pt idx="251">
                  <c:v>-0.17896151404487526</c:v>
                </c:pt>
                <c:pt idx="252">
                  <c:v>-0.17863483305758621</c:v>
                </c:pt>
                <c:pt idx="253">
                  <c:v>-0.17823257336649334</c:v>
                </c:pt>
                <c:pt idx="254">
                  <c:v>-0.17775450715503816</c:v>
                </c:pt>
                <c:pt idx="255">
                  <c:v>-0.17720042027234495</c:v>
                </c:pt>
                <c:pt idx="256">
                  <c:v>-0.1765701145352665</c:v>
                </c:pt>
                <c:pt idx="257">
                  <c:v>-0.17586341024242635</c:v>
                </c:pt>
                <c:pt idx="258">
                  <c:v>-0.17508014890088308</c:v>
                </c:pt>
                <c:pt idx="259">
                  <c:v>-0.17422019616467566</c:v>
                </c:pt>
                <c:pt idx="260">
                  <c:v>-0.17328344498451287</c:v>
                </c:pt>
                <c:pt idx="261">
                  <c:v>-0.1722698189645584</c:v>
                </c:pt>
                <c:pt idx="262">
                  <c:v>-0.17117927592186799</c:v>
                </c:pt>
                <c:pt idx="263">
                  <c:v>-0.17001181164269941</c:v>
                </c:pt>
                <c:pt idx="264">
                  <c:v>-0.16876746382693497</c:v>
                </c:pt>
                <c:pt idx="265">
                  <c:v>-0.16744631621054573</c:v>
                </c:pt>
                <c:pt idx="266">
                  <c:v>-0.16604850285463257</c:v>
                </c:pt>
                <c:pt idx="267">
                  <c:v>-0.1645742125855989</c:v>
                </c:pt>
                <c:pt idx="268">
                  <c:v>-0.16302369357137891</c:v>
                </c:pt>
                <c:pt idx="269">
                  <c:v>-0.16139725801350391</c:v>
                </c:pt>
                <c:pt idx="270">
                  <c:v>-0.15969528693416102</c:v>
                </c:pt>
                <c:pt idx="271">
                  <c:v>-0.15791823503480451</c:v>
                </c:pt>
                <c:pt idx="272">
                  <c:v>-0.15606663559928879</c:v>
                </c:pt>
                <c:pt idx="273">
                  <c:v>-0.15414110541326487</c:v>
                </c:pt>
                <c:pt idx="274">
                  <c:v>-0.15214234966847329</c:v>
                </c:pt>
                <c:pt idx="275">
                  <c:v>-0.15007116681819266</c:v>
                </c:pt>
                <c:pt idx="276">
                  <c:v>-0.14792845334771965</c:v>
                </c:pt>
                <c:pt idx="277">
                  <c:v>-0.14571520842253882</c:v>
                </c:pt>
                <c:pt idx="278">
                  <c:v>-0.14343253837351178</c:v>
                </c:pt>
                <c:pt idx="279">
                  <c:v>-0.14108166097749741</c:v>
                </c:pt>
                <c:pt idx="280">
                  <c:v>-0.13866390949100893</c:v>
                </c:pt>
                <c:pt idx="281">
                  <c:v>-0.13618073639197625</c:v>
                </c:pt>
                <c:pt idx="282">
                  <c:v>-0.13363371678514113</c:v>
                </c:pt>
                <c:pt idx="283">
                  <c:v>-0.13102455142650538</c:v>
                </c:pt>
                <c:pt idx="284">
                  <c:v>-0.1283550693211577</c:v>
                </c:pt>
                <c:pt idx="285">
                  <c:v>-0.12562722985136165</c:v>
                </c:pt>
                <c:pt idx="286">
                  <c:v>-0.12284312439131551</c:v>
                </c:pt>
                <c:pt idx="287">
                  <c:v>-0.12000497736854765</c:v>
                </c:pt>
                <c:pt idx="288">
                  <c:v>-0.11711514673306089</c:v>
                </c:pt>
                <c:pt idx="289">
                  <c:v>-0.11417612379865671</c:v>
                </c:pt>
                <c:pt idx="290">
                  <c:v>-0.11119053242609933</c:v>
                </c:pt>
                <c:pt idx="291">
                  <c:v>-0.10816112751904772</c:v>
                </c:pt>
                <c:pt idx="292">
                  <c:v>-0.10509079281204547</c:v>
                </c:pt>
                <c:pt idx="293">
                  <c:v>-0.10198253793221479</c:v>
                </c:pt>
                <c:pt idx="294">
                  <c:v>-9.8839494725167842E-2</c:v>
                </c:pt>
                <c:pt idx="295">
                  <c:v>-9.5664912838698157E-2</c:v>
                </c:pt>
                <c:pt idx="296">
                  <c:v>-9.2462154567811261E-2</c:v>
                </c:pt>
                <c:pt idx="297">
                  <c:v>-8.9234688969499043E-2</c:v>
                </c:pt>
                <c:pt idx="298">
                  <c:v>-8.5986085263868528E-2</c:v>
                </c:pt>
                <c:pt idx="299">
                  <c:v>-8.2720005544857589E-2</c:v>
                </c:pt>
                <c:pt idx="300">
                  <c:v>-7.9440196832128329E-2</c:v>
                </c:pt>
                <c:pt idx="301">
                  <c:v>-7.6150482501251116E-2</c:v>
                </c:pt>
                <c:pt idx="302">
                  <c:v>-7.2854753137815198E-2</c:v>
                </c:pt>
                <c:pt idx="303">
                  <c:v>-6.9556956866164477E-2</c:v>
                </c:pt>
                <c:pt idx="304">
                  <c:v>-6.6261089210367885E-2</c:v>
                </c:pt>
                <c:pt idx="305">
                  <c:v>-6.2971182550106253E-2</c:v>
                </c:pt>
                <c:pt idx="306">
                  <c:v>-5.9691295237725317E-2</c:v>
                </c:pt>
                <c:pt idx="307">
                  <c:v>-5.64255004485128E-2</c:v>
                </c:pt>
                <c:pt idx="308">
                  <c:v>-5.3177874837191386E-2</c:v>
                </c:pt>
                <c:pt idx="309">
                  <c:v>-4.9952487076506014E-2</c:v>
                </c:pt>
                <c:pt idx="310">
                  <c:v>-4.6753386353986626E-2</c:v>
                </c:pt>
                <c:pt idx="311">
                  <c:v>-4.3584590904372611E-2</c:v>
                </c:pt>
                <c:pt idx="312">
                  <c:v>-4.0450076650692335E-2</c:v>
                </c:pt>
                <c:pt idx="313">
                  <c:v>-3.7353766029348812E-2</c:v>
                </c:pt>
                <c:pt idx="314">
                  <c:v>-3.429951706635137E-2</c:v>
                </c:pt>
                <c:pt idx="315">
                  <c:v>-3.1291112771449692E-2</c:v>
                </c:pt>
                <c:pt idx="316">
                  <c:v>-2.8332250910239498E-2</c:v>
                </c:pt>
                <c:pt idx="317">
                  <c:v>-2.5426534207611429E-2</c:v>
                </c:pt>
                <c:pt idx="318">
                  <c:v>-2.2577461032062818E-2</c:v>
                </c:pt>
                <c:pt idx="319">
                  <c:v>-1.9788416599645364E-2</c:v>
                </c:pt>
                <c:pt idx="320">
                  <c:v>-1.7062664732655497E-2</c:v>
                </c:pt>
                <c:pt idx="321">
                  <c:v>-1.4403340197532311E-2</c:v>
                </c:pt>
                <c:pt idx="322">
                  <c:v>-1.1813441640007527E-2</c:v>
                </c:pt>
                <c:pt idx="323">
                  <c:v>-9.295825127799362E-3</c:v>
                </c:pt>
                <c:pt idx="324">
                  <c:v>-6.8531983025945653E-3</c:v>
                </c:pt>
                <c:pt idx="325">
                  <c:v>-4.4881151367790473E-3</c:v>
                </c:pt>
                <c:pt idx="326">
                  <c:v>-2.2029712832614123E-3</c:v>
                </c:pt>
                <c:pt idx="327">
                  <c:v>0</c:v>
                </c:pt>
                <c:pt idx="328">
                  <c:v>2.1187313739496894E-3</c:v>
                </c:pt>
                <c:pt idx="329">
                  <c:v>4.1513244188173259E-3</c:v>
                </c:pt>
                <c:pt idx="330">
                  <c:v>6.0960521433685022E-3</c:v>
                </c:pt>
                <c:pt idx="331">
                  <c:v>7.9513610376820143E-3</c:v>
                </c:pt>
                <c:pt idx="332">
                  <c:v>9.7158727055836058E-3</c:v>
                </c:pt>
                <c:pt idx="333">
                  <c:v>1.1388385114787444E-2</c:v>
                </c:pt>
                <c:pt idx="334">
                  <c:v>1.2967873501819086E-2</c:v>
                </c:pt>
                <c:pt idx="335">
                  <c:v>1.4453490966656934E-2</c:v>
                </c:pt>
                <c:pt idx="336">
                  <c:v>1.5844568791984565E-2</c:v>
                </c:pt>
                <c:pt idx="337">
                  <c:v>1.7140616515893825E-2</c:v>
                </c:pt>
                <c:pt idx="338">
                  <c:v>1.8341321785150577E-2</c:v>
                </c:pt>
                <c:pt idx="339">
                  <c:v>1.9446550009292018E-2</c:v>
                </c:pt>
                <c:pt idx="340">
                  <c:v>2.0456343831326884E-2</c:v>
                </c:pt>
                <c:pt idx="341">
                  <c:v>2.1370922424186367E-2</c:v>
                </c:pt>
                <c:pt idx="342">
                  <c:v>2.2190680615243985E-2</c:v>
                </c:pt>
                <c:pt idx="343">
                  <c:v>2.2916187834691182E-2</c:v>
                </c:pt>
                <c:pt idx="344">
                  <c:v>2.3548186876178545E-2</c:v>
                </c:pt>
                <c:pt idx="345">
                  <c:v>2.4087592451566997E-2</c:v>
                </c:pt>
                <c:pt idx="346">
                  <c:v>2.4535489514639353E-2</c:v>
                </c:pt>
                <c:pt idx="347">
                  <c:v>2.4893131322637263E-2</c:v>
                </c:pt>
                <c:pt idx="348">
                  <c:v>2.516193719948534E-2</c:v>
                </c:pt>
                <c:pt idx="349">
                  <c:v>2.5343489958586263E-2</c:v>
                </c:pt>
                <c:pt idx="350">
                  <c:v>2.5439532940942033E-2</c:v>
                </c:pt>
                <c:pt idx="351">
                  <c:v>2.5451966621832689E-2</c:v>
                </c:pt>
                <c:pt idx="352">
                  <c:v>2.5382844736483223E-2</c:v>
                </c:pt>
                <c:pt idx="353">
                  <c:v>2.5234369878596841E-2</c:v>
                </c:pt>
                <c:pt idx="354">
                  <c:v>2.5008888525124728E-2</c:v>
                </c:pt>
                <c:pt idx="355">
                  <c:v>2.4708885445362316E-2</c:v>
                </c:pt>
                <c:pt idx="356">
                  <c:v>2.4336977458865094E-2</c:v>
                </c:pt>
                <c:pt idx="357">
                  <c:v>2.3895906510945419E-2</c:v>
                </c:pt>
                <c:pt idx="358">
                  <c:v>2.3388532046644706E-2</c:v>
                </c:pt>
                <c:pt idx="359">
                  <c:v>2.2817822670241128E-2</c:v>
                </c:pt>
                <c:pt idx="360">
                  <c:v>2.2186847092485973E-2</c:v>
                </c:pt>
                <c:pt idx="361">
                  <c:v>2.1498764376046253E-2</c:v>
                </c:pt>
                <c:pt idx="362">
                  <c:v>2.0756813506141114E-2</c:v>
                </c:pt>
                <c:pt idx="363">
                  <c:v>1.9964302324386729E-2</c:v>
                </c:pt>
                <c:pt idx="364">
                  <c:v>1.9124595878069695E-2</c:v>
                </c:pt>
                <c:pt idx="365">
                  <c:v>1.8241104251431217E-2</c:v>
                </c:pt>
                <c:pt idx="366">
                  <c:v>1.7317269956300674E-2</c:v>
                </c:pt>
                <c:pt idx="367">
                  <c:v>1.6356554972176252E-2</c:v>
                </c:pt>
                <c:pt idx="368">
                  <c:v>1.5362427537486401E-2</c:v>
                </c:pt>
                <c:pt idx="369">
                  <c:v>1.4338348798930145E-2</c:v>
                </c:pt>
                <c:pt idx="370">
                  <c:v>1.3287759436330315E-2</c:v>
                </c:pt>
                <c:pt idx="371">
                  <c:v>1.2214066383554822E-2</c:v>
                </c:pt>
                <c:pt idx="372">
                  <c:v>1.1120629767368051E-2</c:v>
                </c:pt>
                <c:pt idx="373">
                  <c:v>1.0010750188349959E-2</c:v>
                </c:pt>
                <c:pt idx="374">
                  <c:v>8.8876564626705346E-3</c:v>
                </c:pt>
                <c:pt idx="375">
                  <c:v>7.7544939420590708E-3</c:v>
                </c:pt>
                <c:pt idx="376">
                  <c:v>6.6143135183924784E-3</c:v>
                </c:pt>
                <c:pt idx="377">
                  <c:v>5.4700614135549941E-3</c:v>
                </c:pt>
                <c:pt idx="378">
                  <c:v>4.3245698411782385E-3</c:v>
                </c:pt>
                <c:pt idx="379">
                  <c:v>3.1805486162008734E-3</c:v>
                </c:pt>
                <c:pt idx="380">
                  <c:v>2.0405777746557163E-3</c:v>
                </c:pt>
                <c:pt idx="381">
                  <c:v>9.0710124772908074E-4</c:v>
                </c:pt>
                <c:pt idx="382">
                  <c:v>-2.1757837480418374E-4</c:v>
                </c:pt>
                <c:pt idx="383">
                  <c:v>-1.3313039788966918E-3</c:v>
                </c:pt>
                <c:pt idx="384">
                  <c:v>-2.4320669549524609E-3</c:v>
                </c:pt>
                <c:pt idx="385">
                  <c:v>-3.5180091355160314E-3</c:v>
                </c:pt>
                <c:pt idx="386">
                  <c:v>-4.5874236688412395E-3</c:v>
                </c:pt>
                <c:pt idx="387">
                  <c:v>-5.6387548677916399E-3</c:v>
                </c:pt>
                <c:pt idx="388">
                  <c:v>-6.6705970854457064E-3</c:v>
                </c:pt>
                <c:pt idx="389">
                  <c:v>-7.6816926773739524E-3</c:v>
                </c:pt>
                <c:pt idx="390">
                  <c:v>-8.6709291197824001E-3</c:v>
                </c:pt>
                <c:pt idx="391">
                  <c:v>-9.637335359039767E-3</c:v>
                </c:pt>
                <c:pt idx="392">
                  <c:v>-1.0580077470855542E-2</c:v>
                </c:pt>
                <c:pt idx="393">
                  <c:v>-1.1498453714779089E-2</c:v>
                </c:pt>
                <c:pt idx="394">
                  <c:v>-1.239188906583788E-2</c:v>
                </c:pt>
                <c:pt idx="395">
                  <c:v>-1.325992931012987E-2</c:v>
                </c:pt>
                <c:pt idx="396">
                  <c:v>-1.4102234786153467E-2</c:v>
                </c:pt>
                <c:pt idx="397">
                  <c:v>-1.4918573854679096E-2</c:v>
                </c:pt>
                <c:pt idx="398">
                  <c:v>-1.5708816172285367E-2</c:v>
                </c:pt>
                <c:pt idx="399">
                  <c:v>-1.6472925843762809E-2</c:v>
                </c:pt>
                <c:pt idx="400">
                  <c:v>-1.7210954520614052E-2</c:v>
                </c:pt>
                <c:pt idx="401">
                  <c:v>-1.7923034508058322E-2</c:v>
                </c:pt>
                <c:pt idx="402">
                  <c:v>-1.860937193797696E-2</c:v>
                </c:pt>
                <c:pt idx="403">
                  <c:v>-1.9270240057860377E-2</c:v>
                </c:pt>
                <c:pt idx="404">
                  <c:v>-1.9905972680451356E-2</c:v>
                </c:pt>
                <c:pt idx="405">
                  <c:v>-2.0516957832100502E-2</c:v>
                </c:pt>
                <c:pt idx="406">
                  <c:v>-2.1103631632849229E-2</c:v>
                </c:pt>
                <c:pt idx="407">
                  <c:v>-2.1666472433878425E-2</c:v>
                </c:pt>
                <c:pt idx="408">
                  <c:v>-2.22059952343443E-2</c:v>
                </c:pt>
                <c:pt idx="409">
                  <c:v>-2.2722746392595639E-2</c:v>
                </c:pt>
                <c:pt idx="410">
                  <c:v>-2.3217298644540918E-2</c:v>
                </c:pt>
                <c:pt idx="411">
                  <c:v>-2.3690246434149742E-2</c:v>
                </c:pt>
                <c:pt idx="412">
                  <c:v>-2.4142201561012655E-2</c:v>
                </c:pt>
                <c:pt idx="413">
                  <c:v>-2.4573789144072933E-2</c:v>
                </c:pt>
                <c:pt idx="414">
                  <c:v>-2.4985643897220911E-2</c:v>
                </c:pt>
                <c:pt idx="415">
                  <c:v>-2.5378406712665225E-2</c:v>
                </c:pt>
                <c:pt idx="416">
                  <c:v>-2.5752721542382062E-2</c:v>
                </c:pt>
                <c:pt idx="417">
                  <c:v>-2.6109232568666485E-2</c:v>
                </c:pt>
                <c:pt idx="418">
                  <c:v>-2.6448581652431358E-2</c:v>
                </c:pt>
                <c:pt idx="419">
                  <c:v>-2.6771406045835278E-2</c:v>
                </c:pt>
                <c:pt idx="420">
                  <c:v>-2.707833635675172E-2</c:v>
                </c:pt>
                <c:pt idx="421">
                  <c:v>-2.7369994751644811E-2</c:v>
                </c:pt>
                <c:pt idx="422">
                  <c:v>-2.764699338066734E-2</c:v>
                </c:pt>
                <c:pt idx="423">
                  <c:v>-2.7909933012455923E-2</c:v>
                </c:pt>
                <c:pt idx="424">
                  <c:v>-2.8159401863151245E-2</c:v>
                </c:pt>
                <c:pt idx="425">
                  <c:v>-2.8395974605695429E-2</c:v>
                </c:pt>
                <c:pt idx="426">
                  <c:v>-2.8620211545257845E-2</c:v>
                </c:pt>
                <c:pt idx="427">
                  <c:v>-2.8832657947345908E-2</c:v>
                </c:pt>
                <c:pt idx="428">
                  <c:v>-2.9033843505827051E-2</c:v>
                </c:pt>
                <c:pt idx="429">
                  <c:v>-2.9224281937139551E-2</c:v>
                </c:pt>
                <c:pt idx="430">
                  <c:v>-2.9404470690533202E-2</c:v>
                </c:pt>
                <c:pt idx="431">
                  <c:v>-2.9574890760880379E-2</c:v>
                </c:pt>
                <c:pt idx="432">
                  <c:v>-2.9736006595651787E-2</c:v>
                </c:pt>
                <c:pt idx="433">
                  <c:v>-2.9888266083819559E-2</c:v>
                </c:pt>
                <c:pt idx="434">
                  <c:v>-3.0032100618942792E-2</c:v>
                </c:pt>
                <c:pt idx="435">
                  <c:v>-3.0167925226649572E-2</c:v>
                </c:pt>
                <c:pt idx="436">
                  <c:v>-3.0296138749495327E-2</c:v>
                </c:pt>
                <c:pt idx="437">
                  <c:v>-3.0417124080091895E-2</c:v>
                </c:pt>
                <c:pt idx="438">
                  <c:v>-3.0531248437643654E-2</c:v>
                </c:pt>
                <c:pt idx="439">
                  <c:v>-3.0638863679847361E-2</c:v>
                </c:pt>
                <c:pt idx="440">
                  <c:v>-3.0740306645594018E-2</c:v>
                </c:pt>
                <c:pt idx="441">
                  <c:v>-3.0835899522557497E-2</c:v>
                </c:pt>
                <c:pt idx="442">
                  <c:v>-3.0925950235268118E-2</c:v>
                </c:pt>
                <c:pt idx="443">
                  <c:v>-3.1010752849454093E-2</c:v>
                </c:pt>
                <c:pt idx="444">
                  <c:v>-3.1090587988437335E-2</c:v>
                </c:pt>
                <c:pt idx="445">
                  <c:v>-3.1165723258485656E-2</c:v>
                </c:pt>
                <c:pt idx="446">
                  <c:v>-3.1236413680101549E-2</c:v>
                </c:pt>
                <c:pt idx="447">
                  <c:v>-3.1302902122224197E-2</c:v>
                </c:pt>
                <c:pt idx="448">
                  <c:v>-3.1365419737380051E-2</c:v>
                </c:pt>
                <c:pt idx="449">
                  <c:v>-3.1424186394918507E-2</c:v>
                </c:pt>
                <c:pt idx="450">
                  <c:v>-3.1479411111728695E-2</c:v>
                </c:pt>
                <c:pt idx="451">
                  <c:v>-3.1531292477360751E-2</c:v>
                </c:pt>
                <c:pt idx="452">
                  <c:v>-3.1580019073498278E-2</c:v>
                </c:pt>
                <c:pt idx="453">
                  <c:v>-3.1625769885888388E-2</c:v>
                </c:pt>
                <c:pt idx="454">
                  <c:v>-3.1668714707890899E-2</c:v>
                </c:pt>
                <c:pt idx="455">
                  <c:v>-3.1709014534822444E-2</c:v>
                </c:pt>
                <c:pt idx="456">
                  <c:v>-3.174682194864431E-2</c:v>
                </c:pt>
                <c:pt idx="457">
                  <c:v>-3.1782281491775422E-2</c:v>
                </c:pt>
                <c:pt idx="458">
                  <c:v>-3.181553003092219E-2</c:v>
                </c:pt>
                <c:pt idx="459">
                  <c:v>-3.1846697109141786E-2</c:v>
                </c:pt>
                <c:pt idx="460">
                  <c:v>-3.1875905286796069E-2</c:v>
                </c:pt>
                <c:pt idx="461">
                  <c:v>-3.1903270470969858E-2</c:v>
                </c:pt>
                <c:pt idx="462">
                  <c:v>-3.1928902233627099E-2</c:v>
                </c:pt>
                <c:pt idx="463">
                  <c:v>-3.1952904117776626E-2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850584"/>
        <c:axId val="379850976"/>
      </c:scatterChart>
      <c:valAx>
        <c:axId val="379850584"/>
        <c:scaling>
          <c:logBase val="10"/>
          <c:orientation val="minMax"/>
          <c:max val="100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850976"/>
        <c:crossesAt val="-100"/>
        <c:crossBetween val="midCat"/>
      </c:valAx>
      <c:valAx>
        <c:axId val="379850976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 (1 kHz reference)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85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network</a:t>
            </a:r>
            <a:r>
              <a:rPr lang="en-US" baseline="0"/>
              <a:t> impedance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'network calculation'!$E$20</c:f>
              <c:strCache>
                <c:ptCount val="1"/>
                <c:pt idx="0">
                  <c:v>network input impedance / kohms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calculation'!$E$21:$E$509</c:f>
              <c:numCache>
                <c:formatCode>General</c:formatCode>
                <c:ptCount val="489"/>
                <c:pt idx="0">
                  <c:v>119.18640594253576</c:v>
                </c:pt>
                <c:pt idx="1">
                  <c:v>118.52150925288319</c:v>
                </c:pt>
                <c:pt idx="2">
                  <c:v>117.85640225194435</c:v>
                </c:pt>
                <c:pt idx="3">
                  <c:v>117.19113444062819</c:v>
                </c:pt>
                <c:pt idx="4">
                  <c:v>116.52575550575449</c:v>
                </c:pt>
                <c:pt idx="5">
                  <c:v>115.86031530699471</c:v>
                </c:pt>
                <c:pt idx="6">
                  <c:v>115.19486386373933</c:v>
                </c:pt>
                <c:pt idx="7">
                  <c:v>114.52945134190132</c:v>
                </c:pt>
                <c:pt idx="8">
                  <c:v>113.86412804066504</c:v>
                </c:pt>
                <c:pt idx="9">
                  <c:v>113.19894437918357</c:v>
                </c:pt>
                <c:pt idx="10">
                  <c:v>112.53395088324179</c:v>
                </c:pt>
                <c:pt idx="11">
                  <c:v>111.86919817188645</c:v>
                </c:pt>
                <c:pt idx="12">
                  <c:v>111.20473694403367</c:v>
                </c:pt>
                <c:pt idx="13">
                  <c:v>110.5406179650678</c:v>
                </c:pt>
                <c:pt idx="14">
                  <c:v>109.87689205343072</c:v>
                </c:pt>
                <c:pt idx="15">
                  <c:v>109.2136100672177</c:v>
                </c:pt>
                <c:pt idx="16">
                  <c:v>108.55082289078535</c:v>
                </c:pt>
                <c:pt idx="17">
                  <c:v>107.88858142138042</c:v>
                </c:pt>
                <c:pt idx="18">
                  <c:v>107.2269365557985</c:v>
                </c:pt>
                <c:pt idx="19">
                  <c:v>106.56593917707637</c:v>
                </c:pt>
                <c:pt idx="20">
                  <c:v>105.90564014123474</c:v>
                </c:pt>
                <c:pt idx="21">
                  <c:v>105.24609026407229</c:v>
                </c:pt>
                <c:pt idx="22">
                  <c:v>104.58734030801888</c:v>
                </c:pt>
                <c:pt idx="23">
                  <c:v>103.92944096906166</c:v>
                </c:pt>
                <c:pt idx="24">
                  <c:v>103.27244286374335</c:v>
                </c:pt>
                <c:pt idx="25">
                  <c:v>102.61639651624841</c:v>
                </c:pt>
                <c:pt idx="26">
                  <c:v>101.96135234557943</c:v>
                </c:pt>
                <c:pt idx="27">
                  <c:v>101.30736065282933</c:v>
                </c:pt>
                <c:pt idx="28">
                  <c:v>100.65447160856306</c:v>
                </c:pt>
                <c:pt idx="29">
                  <c:v>100.002735240306</c:v>
                </c:pt>
                <c:pt idx="30">
                  <c:v>99.352201420157613</c:v>
                </c:pt>
                <c:pt idx="31">
                  <c:v>98.702919852525</c:v>
                </c:pt>
                <c:pt idx="32">
                  <c:v>98.054940061986954</c:v>
                </c:pt>
                <c:pt idx="33">
                  <c:v>97.408311381298446</c:v>
                </c:pt>
                <c:pt idx="34">
                  <c:v>96.763082939534669</c:v>
                </c:pt>
                <c:pt idx="35">
                  <c:v>96.11930365038792</c:v>
                </c:pt>
                <c:pt idx="36">
                  <c:v>95.477022200606797</c:v>
                </c:pt>
                <c:pt idx="37">
                  <c:v>94.836287038608248</c:v>
                </c:pt>
                <c:pt idx="38">
                  <c:v>94.197146363238431</c:v>
                </c:pt>
                <c:pt idx="39">
                  <c:v>93.559648112710832</c:v>
                </c:pt>
                <c:pt idx="40">
                  <c:v>92.923839953711138</c:v>
                </c:pt>
                <c:pt idx="41">
                  <c:v>92.289769270676189</c:v>
                </c:pt>
                <c:pt idx="42">
                  <c:v>91.657483155257168</c:v>
                </c:pt>
                <c:pt idx="43">
                  <c:v>91.027028395957245</c:v>
                </c:pt>
                <c:pt idx="44">
                  <c:v>90.398451467963866</c:v>
                </c:pt>
                <c:pt idx="45">
                  <c:v>89.771798523158978</c:v>
                </c:pt>
                <c:pt idx="46">
                  <c:v>89.147115380329083</c:v>
                </c:pt>
                <c:pt idx="47">
                  <c:v>88.52444751556196</c:v>
                </c:pt>
                <c:pt idx="48">
                  <c:v>87.903840052841446</c:v>
                </c:pt>
                <c:pt idx="49">
                  <c:v>87.285337754836235</c:v>
                </c:pt>
                <c:pt idx="50">
                  <c:v>86.668985013889383</c:v>
                </c:pt>
                <c:pt idx="51">
                  <c:v>86.054825843203801</c:v>
                </c:pt>
                <c:pt idx="52">
                  <c:v>85.442903868228484</c:v>
                </c:pt>
                <c:pt idx="53">
                  <c:v>84.833262318248799</c:v>
                </c:pt>
                <c:pt idx="54">
                  <c:v>84.225944018168434</c:v>
                </c:pt>
                <c:pt idx="55">
                  <c:v>83.620991380501749</c:v>
                </c:pt>
                <c:pt idx="56">
                  <c:v>83.018446397558492</c:v>
                </c:pt>
                <c:pt idx="57">
                  <c:v>82.418350633832873</c:v>
                </c:pt>
                <c:pt idx="58">
                  <c:v>81.820745218587092</c:v>
                </c:pt>
                <c:pt idx="59">
                  <c:v>81.225670838639502</c:v>
                </c:pt>
                <c:pt idx="60">
                  <c:v>80.633167731336144</c:v>
                </c:pt>
                <c:pt idx="61">
                  <c:v>80.043275677732581</c:v>
                </c:pt>
                <c:pt idx="62">
                  <c:v>79.456033995952154</c:v>
                </c:pt>
                <c:pt idx="63">
                  <c:v>78.871481534749208</c:v>
                </c:pt>
                <c:pt idx="64">
                  <c:v>78.289656667246277</c:v>
                </c:pt>
                <c:pt idx="65">
                  <c:v>77.710597284868356</c:v>
                </c:pt>
                <c:pt idx="66">
                  <c:v>77.134340791448778</c:v>
                </c:pt>
                <c:pt idx="67">
                  <c:v>76.560924097522559</c:v>
                </c:pt>
                <c:pt idx="68">
                  <c:v>75.990383614790389</c:v>
                </c:pt>
                <c:pt idx="69">
                  <c:v>75.422755250755031</c:v>
                </c:pt>
                <c:pt idx="70">
                  <c:v>74.858074403527851</c:v>
                </c:pt>
                <c:pt idx="71">
                  <c:v>74.29637595679722</c:v>
                </c:pt>
                <c:pt idx="72">
                  <c:v>73.737694274958386</c:v>
                </c:pt>
                <c:pt idx="73">
                  <c:v>73.182063198397699</c:v>
                </c:pt>
                <c:pt idx="74">
                  <c:v>72.62951603892769</c:v>
                </c:pt>
                <c:pt idx="75">
                  <c:v>72.080085575371456</c:v>
                </c:pt>
                <c:pt idx="76">
                  <c:v>71.533804049283347</c:v>
                </c:pt>
                <c:pt idx="77">
                  <c:v>70.990703160811705</c:v>
                </c:pt>
                <c:pt idx="78">
                  <c:v>70.450814064685915</c:v>
                </c:pt>
                <c:pt idx="79">
                  <c:v>69.914167366338674</c:v>
                </c:pt>
                <c:pt idx="80">
                  <c:v>69.380793118139295</c:v>
                </c:pt>
                <c:pt idx="81">
                  <c:v>68.85072081574998</c:v>
                </c:pt>
                <c:pt idx="82">
                  <c:v>68.323979394588349</c:v>
                </c:pt>
                <c:pt idx="83">
                  <c:v>67.800597226391915</c:v>
                </c:pt>
                <c:pt idx="84">
                  <c:v>67.280602115887916</c:v>
                </c:pt>
                <c:pt idx="85">
                  <c:v>66.764021297549917</c:v>
                </c:pt>
                <c:pt idx="86">
                  <c:v>66.25088143244281</c:v>
                </c:pt>
                <c:pt idx="87">
                  <c:v>65.741208605152181</c:v>
                </c:pt>
                <c:pt idx="88">
                  <c:v>65.235028320787208</c:v>
                </c:pt>
                <c:pt idx="89">
                  <c:v>64.732365502053483</c:v>
                </c:pt>
                <c:pt idx="90">
                  <c:v>64.233244486393218</c:v>
                </c:pt>
                <c:pt idx="91">
                  <c:v>63.737689023180494</c:v>
                </c:pt>
                <c:pt idx="92">
                  <c:v>63.24572227097493</c:v>
                </c:pt>
                <c:pt idx="93">
                  <c:v>62.757366794820101</c:v>
                </c:pt>
                <c:pt idx="94">
                  <c:v>62.27264456358661</c:v>
                </c:pt>
                <c:pt idx="95">
                  <c:v>61.791576947352503</c:v>
                </c:pt>
                <c:pt idx="96">
                  <c:v>61.314184714817728</c:v>
                </c:pt>
                <c:pt idx="97">
                  <c:v>60.84048803074694</c:v>
                </c:pt>
                <c:pt idx="98">
                  <c:v>60.370506453434736</c:v>
                </c:pt>
                <c:pt idx="99">
                  <c:v>59.904258932191709</c:v>
                </c:pt>
                <c:pt idx="100">
                  <c:v>59.44176380484457</c:v>
                </c:pt>
                <c:pt idx="101">
                  <c:v>58.983038795249165</c:v>
                </c:pt>
                <c:pt idx="102">
                  <c:v>58.528101010810687</c:v>
                </c:pt>
                <c:pt idx="103">
                  <c:v>58.076966940007175</c:v>
                </c:pt>
                <c:pt idx="104">
                  <c:v>57.629652449916627</c:v>
                </c:pt>
                <c:pt idx="105">
                  <c:v>57.186172783741185</c:v>
                </c:pt>
                <c:pt idx="106">
                  <c:v>56.746542558330688</c:v>
                </c:pt>
                <c:pt idx="107">
                  <c:v>56.310775761695773</c:v>
                </c:pt>
                <c:pt idx="108">
                  <c:v>55.878885750520517</c:v>
                </c:pt>
                <c:pt idx="109">
                  <c:v>55.450885247662363</c:v>
                </c:pt>
                <c:pt idx="110">
                  <c:v>55.026786339645419</c:v>
                </c:pt>
                <c:pt idx="111">
                  <c:v>54.606600474145822</c:v>
                </c:pt>
                <c:pt idx="112">
                  <c:v>54.190338457464449</c:v>
                </c:pt>
                <c:pt idx="113">
                  <c:v>53.778010451998867</c:v>
                </c:pt>
                <c:pt idx="114">
                  <c:v>53.369625973701609</c:v>
                </c:pt>
                <c:pt idx="115">
                  <c:v>52.965193889538085</c:v>
                </c:pt>
                <c:pt idx="116">
                  <c:v>52.564722414941507</c:v>
                </c:pt>
                <c:pt idx="117">
                  <c:v>52.168219111265294</c:v>
                </c:pt>
                <c:pt idx="118">
                  <c:v>51.775690883245218</c:v>
                </c:pt>
                <c:pt idx="119">
                  <c:v>51.387143976462227</c:v>
                </c:pt>
                <c:pt idx="120">
                  <c:v>51.002583974824297</c:v>
                </c:pt>
                <c:pt idx="121">
                  <c:v>50.622015798061923</c:v>
                </c:pt>
                <c:pt idx="122">
                  <c:v>50.245443699247765</c:v>
                </c:pt>
                <c:pt idx="123">
                  <c:v>49.872871262348227</c:v>
                </c:pt>
                <c:pt idx="124">
                  <c:v>49.504301399808483</c:v>
                </c:pt>
                <c:pt idx="125">
                  <c:v>49.139736350185402</c:v>
                </c:pt>
                <c:pt idx="126">
                  <c:v>48.779177675829963</c:v>
                </c:pt>
                <c:pt idx="127">
                  <c:v>48.422626260633116</c:v>
                </c:pt>
                <c:pt idx="128">
                  <c:v>48.070082307841595</c:v>
                </c:pt>
                <c:pt idx="129">
                  <c:v>47.72154533795424</c:v>
                </c:pt>
                <c:pt idx="130">
                  <c:v>47.377014186709822</c:v>
                </c:pt>
                <c:pt idx="131">
                  <c:v>47.036487003177207</c:v>
                </c:pt>
                <c:pt idx="132">
                  <c:v>46.699961247958818</c:v>
                </c:pt>
                <c:pt idx="133">
                  <c:v>46.367433691520077</c:v>
                </c:pt>
                <c:pt idx="134">
                  <c:v>46.038900412657725</c:v>
                </c:pt>
                <c:pt idx="135">
                  <c:v>45.714356797119109</c:v>
                </c:pt>
                <c:pt idx="136">
                  <c:v>45.393797536386359</c:v>
                </c:pt>
                <c:pt idx="137">
                  <c:v>45.07721662663959</c:v>
                </c:pt>
                <c:pt idx="138">
                  <c:v>44.764607367912305</c:v>
                </c:pt>
                <c:pt idx="139">
                  <c:v>44.455962363455285</c:v>
                </c:pt>
                <c:pt idx="140">
                  <c:v>44.151273519320355</c:v>
                </c:pt>
                <c:pt idx="141">
                  <c:v>43.850532044183389</c:v>
                </c:pt>
                <c:pt idx="142">
                  <c:v>43.553728449418614</c:v>
                </c:pt>
                <c:pt idx="143">
                  <c:v>43.260852549438745</c:v>
                </c:pt>
                <c:pt idx="144">
                  <c:v>42.971893462319599</c:v>
                </c:pt>
                <c:pt idx="145">
                  <c:v>42.686839610721627</c:v>
                </c:pt>
                <c:pt idx="146">
                  <c:v>42.405678723123991</c:v>
                </c:pt>
                <c:pt idx="147">
                  <c:v>42.128397835386885</c:v>
                </c:pt>
                <c:pt idx="148">
                  <c:v>41.854983292656705</c:v>
                </c:pt>
                <c:pt idx="149">
                  <c:v>41.585420751628959</c:v>
                </c:pt>
                <c:pt idx="150">
                  <c:v>41.319695183181295</c:v>
                </c:pt>
                <c:pt idx="151">
                  <c:v>41.057790875394453</c:v>
                </c:pt>
                <c:pt idx="152">
                  <c:v>40.799691436968992</c:v>
                </c:pt>
                <c:pt idx="153">
                  <c:v>40.545379801056896</c:v>
                </c:pt>
                <c:pt idx="154">
                  <c:v>40.294838229514099</c:v>
                </c:pt>
                <c:pt idx="155">
                  <c:v>40.048048317590272</c:v>
                </c:pt>
                <c:pt idx="156">
                  <c:v>39.804990999064501</c:v>
                </c:pt>
                <c:pt idx="157">
                  <c:v>39.565646551835755</c:v>
                </c:pt>
                <c:pt idx="158">
                  <c:v>39.329994603980957</c:v>
                </c:pt>
                <c:pt idx="159">
                  <c:v>39.098014140283667</c:v>
                </c:pt>
                <c:pt idx="160">
                  <c:v>38.869683509245554</c:v>
                </c:pt>
                <c:pt idx="161">
                  <c:v>38.644980430582613</c:v>
                </c:pt>
                <c:pt idx="162">
                  <c:v>38.423882003214004</c:v>
                </c:pt>
                <c:pt idx="163">
                  <c:v>38.206364713744946</c:v>
                </c:pt>
                <c:pt idx="164">
                  <c:v>37.992404445448457</c:v>
                </c:pt>
                <c:pt idx="165">
                  <c:v>37.781976487745098</c:v>
                </c:pt>
                <c:pt idx="166">
                  <c:v>37.575055546181758</c:v>
                </c:pt>
                <c:pt idx="167">
                  <c:v>37.371615752908532</c:v>
                </c:pt>
                <c:pt idx="168">
                  <c:v>37.171630677649816</c:v>
                </c:pt>
                <c:pt idx="169">
                  <c:v>36.975073339166087</c:v>
                </c:pt>
                <c:pt idx="170">
                  <c:v>36.781916217201413</c:v>
                </c:pt>
                <c:pt idx="171">
                  <c:v>36.59213126490851</c:v>
                </c:pt>
                <c:pt idx="172">
                  <c:v>36.405689921744418</c:v>
                </c:pt>
                <c:pt idx="173">
                  <c:v>36.222563126825953</c:v>
                </c:pt>
                <c:pt idx="174">
                  <c:v>36.04272133273475</c:v>
                </c:pt>
                <c:pt idx="175">
                  <c:v>35.866134519758369</c:v>
                </c:pt>
                <c:pt idx="176">
                  <c:v>35.69277221055534</c:v>
                </c:pt>
                <c:pt idx="177">
                  <c:v>35.522603485226824</c:v>
                </c:pt>
                <c:pt idx="178">
                  <c:v>35.355596996780527</c:v>
                </c:pt>
                <c:pt idx="179">
                  <c:v>35.191720986968335</c:v>
                </c:pt>
                <c:pt idx="180">
                  <c:v>35.030943302478242</c:v>
                </c:pt>
                <c:pt idx="181">
                  <c:v>34.873231411462257</c:v>
                </c:pt>
                <c:pt idx="182">
                  <c:v>34.71855242037762</c:v>
                </c:pt>
                <c:pt idx="183">
                  <c:v>34.56687309112101</c:v>
                </c:pt>
                <c:pt idx="184">
                  <c:v>34.418159858430748</c:v>
                </c:pt>
                <c:pt idx="185">
                  <c:v>34.272378847535769</c:v>
                </c:pt>
                <c:pt idx="186">
                  <c:v>34.129495892024494</c:v>
                </c:pt>
                <c:pt idx="187">
                  <c:v>33.989476551910421</c:v>
                </c:pt>
                <c:pt idx="188">
                  <c:v>33.852286131866393</c:v>
                </c:pt>
                <c:pt idx="189">
                  <c:v>33.717889699603823</c:v>
                </c:pt>
                <c:pt idx="190">
                  <c:v>33.586252104368555</c:v>
                </c:pt>
                <c:pt idx="191">
                  <c:v>33.45733799552535</c:v>
                </c:pt>
                <c:pt idx="192">
                  <c:v>33.331111841206891</c:v>
                </c:pt>
                <c:pt idx="193">
                  <c:v>33.207537946996624</c:v>
                </c:pt>
                <c:pt idx="194">
                  <c:v>33.086580474619545</c:v>
                </c:pt>
                <c:pt idx="195">
                  <c:v>32.96820346061341</c:v>
                </c:pt>
                <c:pt idx="196">
                  <c:v>32.852370834953362</c:v>
                </c:pt>
                <c:pt idx="197">
                  <c:v>32.739046439600898</c:v>
                </c:pt>
                <c:pt idx="198">
                  <c:v>32.628194046953901</c:v>
                </c:pt>
                <c:pt idx="199">
                  <c:v>32.519777378168008</c:v>
                </c:pt>
                <c:pt idx="200">
                  <c:v>32.413760121325375</c:v>
                </c:pt>
                <c:pt idx="201">
                  <c:v>32.310105949424717</c:v>
                </c:pt>
                <c:pt idx="202">
                  <c:v>32.208778538168815</c:v>
                </c:pt>
                <c:pt idx="203">
                  <c:v>32.109741583523579</c:v>
                </c:pt>
                <c:pt idx="204">
                  <c:v>32.012958819027524</c:v>
                </c:pt>
                <c:pt idx="205">
                  <c:v>31.918394032828303</c:v>
                </c:pt>
                <c:pt idx="206">
                  <c:v>31.826011084424088</c:v>
                </c:pt>
                <c:pt idx="207">
                  <c:v>31.735773921090352</c:v>
                </c:pt>
                <c:pt idx="208">
                  <c:v>31.647646593971679</c:v>
                </c:pt>
                <c:pt idx="209">
                  <c:v>31.561593273819888</c:v>
                </c:pt>
                <c:pt idx="210">
                  <c:v>31.477578266361242</c:v>
                </c:pt>
                <c:pt idx="211">
                  <c:v>31.395566027276193</c:v>
                </c:pt>
                <c:pt idx="212">
                  <c:v>31.315521176775309</c:v>
                </c:pt>
                <c:pt idx="213">
                  <c:v>31.23740851375867</c:v>
                </c:pt>
                <c:pt idx="214">
                  <c:v>31.161193029543501</c:v>
                </c:pt>
                <c:pt idx="215">
                  <c:v>31.086839921150411</c:v>
                </c:pt>
                <c:pt idx="216">
                  <c:v>31.014314604134494</c:v>
                </c:pt>
                <c:pt idx="217">
                  <c:v>30.943582724953934</c:v>
                </c:pt>
                <c:pt idx="218">
                  <c:v>30.874610172866419</c:v>
                </c:pt>
                <c:pt idx="219">
                  <c:v>30.807363091344648</c:v>
                </c:pt>
                <c:pt idx="220">
                  <c:v>30.741807889007283</c:v>
                </c:pt>
                <c:pt idx="221">
                  <c:v>30.6779112500571</c:v>
                </c:pt>
                <c:pt idx="222">
                  <c:v>30.615640144223587</c:v>
                </c:pt>
                <c:pt idx="223">
                  <c:v>30.55496183620626</c:v>
                </c:pt>
                <c:pt idx="224">
                  <c:v>30.495843894616797</c:v>
                </c:pt>
                <c:pt idx="225">
                  <c:v>30.438254200417731</c:v>
                </c:pt>
                <c:pt idx="226">
                  <c:v>30.382160954858495</c:v>
                </c:pt>
                <c:pt idx="227">
                  <c:v>30.327532686908235</c:v>
                </c:pt>
                <c:pt idx="228">
                  <c:v>30.274338260187832</c:v>
                </c:pt>
                <c:pt idx="229">
                  <c:v>30.222546879402561</c:v>
                </c:pt>
                <c:pt idx="230">
                  <c:v>30.172128096278033</c:v>
                </c:pt>
                <c:pt idx="231">
                  <c:v>30.123051815004761</c:v>
                </c:pt>
                <c:pt idx="232">
                  <c:v>30.075288297193481</c:v>
                </c:pt>
                <c:pt idx="233">
                  <c:v>30.02880816634822</c:v>
                </c:pt>
                <c:pt idx="234">
                  <c:v>29.983582411861505</c:v>
                </c:pt>
                <c:pt idx="235">
                  <c:v>29.939582392538327</c:v>
                </c:pt>
                <c:pt idx="236">
                  <c:v>29.896779839655654</c:v>
                </c:pt>
                <c:pt idx="237">
                  <c:v>29.855146859564268</c:v>
                </c:pt>
                <c:pt idx="238">
                  <c:v>29.814655935841738</c:v>
                </c:pt>
                <c:pt idx="239">
                  <c:v>29.775279931001187</c:v>
                </c:pt>
                <c:pt idx="240">
                  <c:v>29.736992087769138</c:v>
                </c:pt>
                <c:pt idx="241">
                  <c:v>29.699766029935812</c:v>
                </c:pt>
                <c:pt idx="242">
                  <c:v>29.663575762791272</c:v>
                </c:pt>
                <c:pt idx="243">
                  <c:v>29.628395673152202</c:v>
                </c:pt>
                <c:pt idx="244">
                  <c:v>29.594200528992193</c:v>
                </c:pt>
                <c:pt idx="245">
                  <c:v>29.560965478681954</c:v>
                </c:pt>
                <c:pt idx="246">
                  <c:v>29.528666049851164</c:v>
                </c:pt>
                <c:pt idx="247">
                  <c:v>29.497278147879396</c:v>
                </c:pt>
                <c:pt idx="248">
                  <c:v>29.46677805402711</c:v>
                </c:pt>
                <c:pt idx="249">
                  <c:v>29.437142423215448</c:v>
                </c:pt>
                <c:pt idx="250">
                  <c:v>29.408348281464875</c:v>
                </c:pt>
                <c:pt idx="251">
                  <c:v>29.380373023001045</c:v>
                </c:pt>
                <c:pt idx="252">
                  <c:v>29.353194407038693</c:v>
                </c:pt>
                <c:pt idx="253">
                  <c:v>29.326790554251669</c:v>
                </c:pt>
                <c:pt idx="254">
                  <c:v>29.301139942938281</c:v>
                </c:pt>
                <c:pt idx="255">
                  <c:v>29.276221404892169</c:v>
                </c:pt>
                <c:pt idx="256">
                  <c:v>29.252014120985841</c:v>
                </c:pt>
                <c:pt idx="257">
                  <c:v>29.22849761647716</c:v>
                </c:pt>
                <c:pt idx="258">
                  <c:v>29.205651756045818</c:v>
                </c:pt>
                <c:pt idx="259">
                  <c:v>29.183456738570293</c:v>
                </c:pt>
                <c:pt idx="260">
                  <c:v>29.161893091650356</c:v>
                </c:pt>
                <c:pt idx="261">
                  <c:v>29.140941665886835</c:v>
                </c:pt>
                <c:pt idx="262">
                  <c:v>29.120583628923161</c:v>
                </c:pt>
                <c:pt idx="263">
                  <c:v>29.10080045925919</c:v>
                </c:pt>
                <c:pt idx="264">
                  <c:v>29.081573939842606</c:v>
                </c:pt>
                <c:pt idx="265">
                  <c:v>29.062886151446769</c:v>
                </c:pt>
                <c:pt idx="266">
                  <c:v>29.044719465841549</c:v>
                </c:pt>
                <c:pt idx="267">
                  <c:v>29.027056538764707</c:v>
                </c:pt>
                <c:pt idx="268">
                  <c:v>29.009880302701067</c:v>
                </c:pt>
                <c:pt idx="269">
                  <c:v>28.993173959475577</c:v>
                </c:pt>
                <c:pt idx="270">
                  <c:v>28.976920972669017</c:v>
                </c:pt>
                <c:pt idx="271">
                  <c:v>28.961105059860934</c:v>
                </c:pt>
                <c:pt idx="272">
                  <c:v>28.945710184710276</c:v>
                </c:pt>
                <c:pt idx="273">
                  <c:v>28.930720548877272</c:v>
                </c:pt>
                <c:pt idx="274">
                  <c:v>28.916120583796754</c:v>
                </c:pt>
                <c:pt idx="275">
                  <c:v>28.901894942309053</c:v>
                </c:pt>
                <c:pt idx="276">
                  <c:v>28.888028490157382</c:v>
                </c:pt>
                <c:pt idx="277">
                  <c:v>28.874506297358973</c:v>
                </c:pt>
                <c:pt idx="278">
                  <c:v>28.861313629458909</c:v>
                </c:pt>
                <c:pt idx="279">
                  <c:v>28.848435938676904</c:v>
                </c:pt>
                <c:pt idx="280">
                  <c:v>28.835858854955635</c:v>
                </c:pt>
                <c:pt idx="281">
                  <c:v>28.823568176921412</c:v>
                </c:pt>
                <c:pt idx="282">
                  <c:v>28.811549862769205</c:v>
                </c:pt>
                <c:pt idx="283">
                  <c:v>28.799790021084416</c:v>
                </c:pt>
                <c:pt idx="284">
                  <c:v>28.788274901613487</c:v>
                </c:pt>
                <c:pt idx="285">
                  <c:v>28.776990886000142</c:v>
                </c:pt>
                <c:pt idx="286">
                  <c:v>28.765924478500985</c:v>
                </c:pt>
                <c:pt idx="287">
                  <c:v>28.755062296700796</c:v>
                </c:pt>
                <c:pt idx="288">
                  <c:v>28.744391062243519</c:v>
                </c:pt>
                <c:pt idx="289">
                  <c:v>28.733897591603064</c:v>
                </c:pt>
                <c:pt idx="290">
                  <c:v>28.723568786915624</c:v>
                </c:pt>
                <c:pt idx="291">
                  <c:v>28.71339162689862</c:v>
                </c:pt>
                <c:pt idx="292">
                  <c:v>28.703353157885793</c:v>
                </c:pt>
                <c:pt idx="293">
                  <c:v>28.693440485007496</c:v>
                </c:pt>
                <c:pt idx="294">
                  <c:v>28.683640763550997</c:v>
                </c:pt>
                <c:pt idx="295">
                  <c:v>28.673941190536663</c:v>
                </c:pt>
                <c:pt idx="296">
                  <c:v>28.6643289965501</c:v>
                </c:pt>
                <c:pt idx="297">
                  <c:v>28.654791437875797</c:v>
                </c:pt>
                <c:pt idx="298">
                  <c:v>28.645315788976365</c:v>
                </c:pt>
                <c:pt idx="299">
                  <c:v>28.635889335373371</c:v>
                </c:pt>
                <c:pt idx="300">
                  <c:v>28.62649936698239</c:v>
                </c:pt>
                <c:pt idx="301">
                  <c:v>28.617133171965055</c:v>
                </c:pt>
                <c:pt idx="302">
                  <c:v>28.607778031163374</c:v>
                </c:pt>
                <c:pt idx="303">
                  <c:v>28.598421213184992</c:v>
                </c:pt>
                <c:pt idx="304">
                  <c:v>28.589049970218689</c:v>
                </c:pt>
                <c:pt idx="305">
                  <c:v>28.579651534657739</c:v>
                </c:pt>
                <c:pt idx="306">
                  <c:v>28.570213116619623</c:v>
                </c:pt>
                <c:pt idx="307">
                  <c:v>28.560721902453352</c:v>
                </c:pt>
                <c:pt idx="308">
                  <c:v>28.551165054332138</c:v>
                </c:pt>
                <c:pt idx="309">
                  <c:v>28.541529711034389</c:v>
                </c:pt>
                <c:pt idx="310">
                  <c:v>28.531802990020356</c:v>
                </c:pt>
                <c:pt idx="311">
                  <c:v>28.521971990919322</c:v>
                </c:pt>
                <c:pt idx="312">
                  <c:v>28.512023800542629</c:v>
                </c:pt>
                <c:pt idx="313">
                  <c:v>28.501945499547723</c:v>
                </c:pt>
                <c:pt idx="314">
                  <c:v>28.491724170874527</c:v>
                </c:pt>
                <c:pt idx="315">
                  <c:v>28.481346910086497</c:v>
                </c:pt>
                <c:pt idx="316">
                  <c:v>28.470800837743415</c:v>
                </c:pt>
                <c:pt idx="317">
                  <c:v>28.460073113937536</c:v>
                </c:pt>
                <c:pt idx="318">
                  <c:v>28.449150955122807</c:v>
                </c:pt>
                <c:pt idx="319">
                  <c:v>28.4380216533641</c:v>
                </c:pt>
                <c:pt idx="320">
                  <c:v>28.426672598129958</c:v>
                </c:pt>
                <c:pt idx="321">
                  <c:v>28.415091300745566</c:v>
                </c:pt>
                <c:pt idx="322">
                  <c:v>28.403265421613593</c:v>
                </c:pt>
                <c:pt idx="323">
                  <c:v>28.391182800300555</c:v>
                </c:pt>
                <c:pt idx="324">
                  <c:v>28.378831488570093</c:v>
                </c:pt>
                <c:pt idx="325">
                  <c:v>28.366199786428925</c:v>
                </c:pt>
                <c:pt idx="326">
                  <c:v>28.35327628123045</c:v>
                </c:pt>
                <c:pt idx="327">
                  <c:v>28.340049889853621</c:v>
                </c:pt>
                <c:pt idx="328">
                  <c:v>28.326509903950619</c:v>
                </c:pt>
                <c:pt idx="329">
                  <c:v>28.312646038221519</c:v>
                </c:pt>
                <c:pt idx="330">
                  <c:v>28.298448481638324</c:v>
                </c:pt>
                <c:pt idx="331">
                  <c:v>28.283907951499778</c:v>
                </c:pt>
                <c:pt idx="332">
                  <c:v>28.269015750155695</c:v>
                </c:pt>
                <c:pt idx="333">
                  <c:v>28.253763824186905</c:v>
                </c:pt>
                <c:pt idx="334">
                  <c:v>28.23814482577756</c:v>
                </c:pt>
                <c:pt idx="335">
                  <c:v>28.222152175961249</c:v>
                </c:pt>
                <c:pt idx="336">
                  <c:v>28.205780129359027</c:v>
                </c:pt>
                <c:pt idx="337">
                  <c:v>28.189023839973473</c:v>
                </c:pt>
                <c:pt idx="338">
                  <c:v>28.171879427534623</c:v>
                </c:pt>
                <c:pt idx="339">
                  <c:v>28.154344043835778</c:v>
                </c:pt>
                <c:pt idx="340">
                  <c:v>28.136415938432854</c:v>
                </c:pt>
                <c:pt idx="341">
                  <c:v>28.118094523022641</c:v>
                </c:pt>
                <c:pt idx="342">
                  <c:v>28.099380433760395</c:v>
                </c:pt>
                <c:pt idx="343">
                  <c:v>28.080275590725279</c:v>
                </c:pt>
                <c:pt idx="344">
                  <c:v>28.060783253699221</c:v>
                </c:pt>
                <c:pt idx="345">
                  <c:v>28.040908073391396</c:v>
                </c:pt>
                <c:pt idx="346">
                  <c:v>28.020656137214683</c:v>
                </c:pt>
                <c:pt idx="347">
                  <c:v>28.000035008709645</c:v>
                </c:pt>
                <c:pt idx="348">
                  <c:v>27.979053759713196</c:v>
                </c:pt>
                <c:pt idx="349">
                  <c:v>27.957722994388874</c:v>
                </c:pt>
                <c:pt idx="350">
                  <c:v>27.936054864268101</c:v>
                </c:pt>
                <c:pt idx="351">
                  <c:v>27.914063073506146</c:v>
                </c:pt>
                <c:pt idx="352">
                  <c:v>27.891762873628132</c:v>
                </c:pt>
                <c:pt idx="353">
                  <c:v>27.869171047131342</c:v>
                </c:pt>
                <c:pt idx="354">
                  <c:v>27.846305879416576</c:v>
                </c:pt>
                <c:pt idx="355">
                  <c:v>27.823187118653731</c:v>
                </c:pt>
                <c:pt idx="356">
                  <c:v>27.799835923324654</c:v>
                </c:pt>
                <c:pt idx="357">
                  <c:v>27.776274797350332</c:v>
                </c:pt>
                <c:pt idx="358">
                  <c:v>27.752527512875307</c:v>
                </c:pt>
                <c:pt idx="359">
                  <c:v>27.72861902096745</c:v>
                </c:pt>
                <c:pt idx="360">
                  <c:v>27.704575350671941</c:v>
                </c:pt>
                <c:pt idx="361">
                  <c:v>27.680423497049127</c:v>
                </c:pt>
                <c:pt idx="362">
                  <c:v>27.656191299009922</c:v>
                </c:pt>
                <c:pt idx="363">
                  <c:v>27.631907307939677</c:v>
                </c:pt>
                <c:pt idx="364">
                  <c:v>27.607600648270498</c:v>
                </c:pt>
                <c:pt idx="365">
                  <c:v>27.58330087130982</c:v>
                </c:pt>
                <c:pt idx="366">
                  <c:v>27.559037803767346</c:v>
                </c:pt>
                <c:pt idx="367">
                  <c:v>27.534841392529529</c:v>
                </c:pt>
                <c:pt idx="368">
                  <c:v>27.510741547308484</c:v>
                </c:pt>
                <c:pt idx="369">
                  <c:v>27.486767982851585</c:v>
                </c:pt>
                <c:pt idx="370">
                  <c:v>27.462950062411359</c:v>
                </c:pt>
                <c:pt idx="371">
                  <c:v>27.439316644170059</c:v>
                </c:pt>
                <c:pt idx="372">
                  <c:v>27.415895932270427</c:v>
                </c:pt>
                <c:pt idx="373">
                  <c:v>27.392715334029809</c:v>
                </c:pt>
                <c:pt idx="374">
                  <c:v>27.369801324817679</c:v>
                </c:pt>
                <c:pt idx="375">
                  <c:v>27.347179321944061</c:v>
                </c:pt>
                <c:pt idx="376">
                  <c:v>27.324873568761227</c:v>
                </c:pt>
                <c:pt idx="377">
                  <c:v>27.302907030008132</c:v>
                </c:pt>
                <c:pt idx="378">
                  <c:v>27.281301299246255</c:v>
                </c:pt>
                <c:pt idx="379">
                  <c:v>27.260076519039636</c:v>
                </c:pt>
                <c:pt idx="380">
                  <c:v>27.239251314333089</c:v>
                </c:pt>
                <c:pt idx="381">
                  <c:v>27.218842739285357</c:v>
                </c:pt>
                <c:pt idx="382">
                  <c:v>27.198866237613267</c:v>
                </c:pt>
                <c:pt idx="383">
                  <c:v>27.179335616319957</c:v>
                </c:pt>
                <c:pt idx="384">
                  <c:v>27.160263032500332</c:v>
                </c:pt>
                <c:pt idx="385">
                  <c:v>27.141658992757566</c:v>
                </c:pt>
                <c:pt idx="386">
                  <c:v>27.123532364618651</c:v>
                </c:pt>
                <c:pt idx="387">
                  <c:v>27.105890399213418</c:v>
                </c:pt>
                <c:pt idx="388">
                  <c:v>27.088738764376444</c:v>
                </c:pt>
                <c:pt idx="389">
                  <c:v>27.072081587249102</c:v>
                </c:pt>
                <c:pt idx="390">
                  <c:v>27.05592150539573</c:v>
                </c:pt>
                <c:pt idx="391">
                  <c:v>27.040259725410145</c:v>
                </c:pt>
                <c:pt idx="392">
                  <c:v>27.025096087963544</c:v>
                </c:pt>
                <c:pt idx="393">
                  <c:v>27.01042913824757</c:v>
                </c:pt>
                <c:pt idx="394">
                  <c:v>26.996256200775285</c:v>
                </c:pt>
                <c:pt idx="395">
                  <c:v>26.982573457538855</c:v>
                </c:pt>
                <c:pt idx="396">
                  <c:v>26.969376028558333</c:v>
                </c:pt>
                <c:pt idx="397">
                  <c:v>26.956658053915138</c:v>
                </c:pt>
                <c:pt idx="398">
                  <c:v>26.944412776421942</c:v>
                </c:pt>
                <c:pt idx="399">
                  <c:v>26.932632624151456</c:v>
                </c:pt>
                <c:pt idx="400">
                  <c:v>26.921309292118302</c:v>
                </c:pt>
                <c:pt idx="401">
                  <c:v>26.910433822484094</c:v>
                </c:pt>
                <c:pt idx="402">
                  <c:v>26.899996682734937</c:v>
                </c:pt>
                <c:pt idx="403">
                  <c:v>26.889987841352792</c:v>
                </c:pt>
                <c:pt idx="404">
                  <c:v>26.880396840581202</c:v>
                </c:pt>
                <c:pt idx="405">
                  <c:v>26.871212865955407</c:v>
                </c:pt>
                <c:pt idx="406">
                  <c:v>26.862424812334009</c:v>
                </c:pt>
                <c:pt idx="407">
                  <c:v>26.854021346238031</c:v>
                </c:pt>
                <c:pt idx="408">
                  <c:v>26.845990964354787</c:v>
                </c:pt>
                <c:pt idx="409">
                  <c:v>26.838322048125661</c:v>
                </c:pt>
                <c:pt idx="410">
                  <c:v>26.831002914379454</c:v>
                </c:pt>
                <c:pt idx="411">
                  <c:v>26.824021862017922</c:v>
                </c:pt>
                <c:pt idx="412">
                  <c:v>26.817367214800051</c:v>
                </c:pt>
                <c:pt idx="413">
                  <c:v>26.811027360299285</c:v>
                </c:pt>
                <c:pt idx="414">
                  <c:v>26.8049907851405</c:v>
                </c:pt>
                <c:pt idx="415">
                  <c:v>26.799246106641974</c:v>
                </c:pt>
                <c:pt idx="416">
                  <c:v>26.793782101008954</c:v>
                </c:pt>
                <c:pt idx="417">
                  <c:v>26.788587728238188</c:v>
                </c:pt>
                <c:pt idx="418">
                  <c:v>26.78365215390447</c:v>
                </c:pt>
                <c:pt idx="419">
                  <c:v>26.778964768006155</c:v>
                </c:pt>
                <c:pt idx="420">
                  <c:v>26.774515201052758</c:v>
                </c:pt>
                <c:pt idx="421">
                  <c:v>26.77029333757859</c:v>
                </c:pt>
                <c:pt idx="422">
                  <c:v>26.766289327266978</c:v>
                </c:pt>
                <c:pt idx="423">
                  <c:v>26.762493593865589</c:v>
                </c:pt>
                <c:pt idx="424">
                  <c:v>26.758896842071831</c:v>
                </c:pt>
                <c:pt idx="425">
                  <c:v>26.755490062561027</c:v>
                </c:pt>
                <c:pt idx="426">
                  <c:v>26.752264535323725</c:v>
                </c:pt>
                <c:pt idx="427">
                  <c:v>26.749211831472167</c:v>
                </c:pt>
                <c:pt idx="428">
                  <c:v>26.746323813668411</c:v>
                </c:pt>
                <c:pt idx="429">
                  <c:v>26.743592635317125</c:v>
                </c:pt>
                <c:pt idx="430">
                  <c:v>26.741010738660155</c:v>
                </c:pt>
                <c:pt idx="431">
                  <c:v>26.738570851899684</c:v>
                </c:pt>
                <c:pt idx="432">
                  <c:v>26.736265985469409</c:v>
                </c:pt>
                <c:pt idx="433">
                  <c:v>26.734089427563493</c:v>
                </c:pt>
                <c:pt idx="434">
                  <c:v>26.732034739026126</c:v>
                </c:pt>
                <c:pt idx="435">
                  <c:v>26.730095747696691</c:v>
                </c:pt>
                <c:pt idx="436">
                  <c:v>26.728266542296296</c:v>
                </c:pt>
                <c:pt idx="437">
                  <c:v>26.726541465934766</c:v>
                </c:pt>
                <c:pt idx="438">
                  <c:v>26.724915109311542</c:v>
                </c:pt>
                <c:pt idx="439">
                  <c:v>26.723382303673951</c:v>
                </c:pt>
                <c:pt idx="440">
                  <c:v>26.721938113593982</c:v>
                </c:pt>
                <c:pt idx="441">
                  <c:v>26.720577829615468</c:v>
                </c:pt>
                <c:pt idx="442">
                  <c:v>26.719296960819179</c:v>
                </c:pt>
                <c:pt idx="443">
                  <c:v>26.718091227349284</c:v>
                </c:pt>
                <c:pt idx="444">
                  <c:v>26.716956552937766</c:v>
                </c:pt>
                <c:pt idx="445">
                  <c:v>26.715889057459915</c:v>
                </c:pt>
                <c:pt idx="446">
                  <c:v>26.714885049551299</c:v>
                </c:pt>
                <c:pt idx="447">
                  <c:v>26.713941019309377</c:v>
                </c:pt>
                <c:pt idx="448">
                  <c:v>26.713053631103552</c:v>
                </c:pt>
                <c:pt idx="449">
                  <c:v>26.712219716510852</c:v>
                </c:pt>
                <c:pt idx="450">
                  <c:v>26.711436267394099</c:v>
                </c:pt>
                <c:pt idx="451">
                  <c:v>26.710700429135017</c:v>
                </c:pt>
                <c:pt idx="452">
                  <c:v>26.71000949403431</c:v>
                </c:pt>
                <c:pt idx="453">
                  <c:v>26.709360894885414</c:v>
                </c:pt>
                <c:pt idx="454">
                  <c:v>26.708752198731137</c:v>
                </c:pt>
                <c:pt idx="455">
                  <c:v>26.708181100807131</c:v>
                </c:pt>
                <c:pt idx="456">
                  <c:v>26.707645418675629</c:v>
                </c:pt>
                <c:pt idx="457">
                  <c:v>26.707143086552581</c:v>
                </c:pt>
                <c:pt idx="458">
                  <c:v>26.706672149829025</c:v>
                </c:pt>
                <c:pt idx="459">
                  <c:v>26.706230759786848</c:v>
                </c:pt>
                <c:pt idx="460">
                  <c:v>26.705817168507796</c:v>
                </c:pt>
                <c:pt idx="461">
                  <c:v>26.705429723974621</c:v>
                </c:pt>
                <c:pt idx="462">
                  <c:v>26.705066865362234</c:v>
                </c:pt>
                <c:pt idx="463">
                  <c:v>26.704727118515375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'network calculation'!$F$20</c:f>
              <c:strCache>
                <c:ptCount val="1"/>
                <c:pt idx="0">
                  <c:v>network output impedance / kohms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calculation'!$F$21:$F$509</c:f>
              <c:numCache>
                <c:formatCode>General</c:formatCode>
                <c:ptCount val="489"/>
                <c:pt idx="0">
                  <c:v>23.286075545079854</c:v>
                </c:pt>
                <c:pt idx="1">
                  <c:v>23.278137951952804</c:v>
                </c:pt>
                <c:pt idx="2">
                  <c:v>23.270060286370946</c:v>
                </c:pt>
                <c:pt idx="3">
                  <c:v>23.261839818349561</c:v>
                </c:pt>
                <c:pt idx="4">
                  <c:v>23.253473762389618</c:v>
                </c:pt>
                <c:pt idx="5">
                  <c:v>23.244959276391398</c:v>
                </c:pt>
                <c:pt idx="6">
                  <c:v>23.236293460552577</c:v>
                </c:pt>
                <c:pt idx="7">
                  <c:v>23.227473356248915</c:v>
                </c:pt>
                <c:pt idx="8">
                  <c:v>23.218495944898855</c:v>
                </c:pt>
                <c:pt idx="9">
                  <c:v>23.209358146812956</c:v>
                </c:pt>
                <c:pt idx="10">
                  <c:v>23.200056820025441</c:v>
                </c:pt>
                <c:pt idx="11">
                  <c:v>23.190588759111396</c:v>
                </c:pt>
                <c:pt idx="12">
                  <c:v>23.180950693987459</c:v>
                </c:pt>
                <c:pt idx="13">
                  <c:v>23.171139288697329</c:v>
                </c:pt>
                <c:pt idx="14">
                  <c:v>23.161151140181673</c:v>
                </c:pt>
                <c:pt idx="15">
                  <c:v>23.150982777033526</c:v>
                </c:pt>
                <c:pt idx="16">
                  <c:v>23.140630658238784</c:v>
                </c:pt>
                <c:pt idx="17">
                  <c:v>23.130091171902386</c:v>
                </c:pt>
                <c:pt idx="18">
                  <c:v>23.119360633961119</c:v>
                </c:pt>
                <c:pt idx="19">
                  <c:v>23.108435286882614</c:v>
                </c:pt>
                <c:pt idx="20">
                  <c:v>23.097311298351155</c:v>
                </c:pt>
                <c:pt idx="21">
                  <c:v>23.085984759942072</c:v>
                </c:pt>
                <c:pt idx="22">
                  <c:v>23.074451685783707</c:v>
                </c:pt>
                <c:pt idx="23">
                  <c:v>23.062708011208361</c:v>
                </c:pt>
                <c:pt idx="24">
                  <c:v>23.050749591392833</c:v>
                </c:pt>
                <c:pt idx="25">
                  <c:v>23.038572199990025</c:v>
                </c:pt>
                <c:pt idx="26">
                  <c:v>23.026171527750922</c:v>
                </c:pt>
                <c:pt idx="27">
                  <c:v>23.01354318113918</c:v>
                </c:pt>
                <c:pt idx="28">
                  <c:v>23.000682680938613</c:v>
                </c:pt>
                <c:pt idx="29">
                  <c:v>22.987585460855225</c:v>
                </c:pt>
                <c:pt idx="30">
                  <c:v>22.974246866114182</c:v>
                </c:pt>
                <c:pt idx="31">
                  <c:v>22.960662152053214</c:v>
                </c:pt>
                <c:pt idx="32">
                  <c:v>22.946826482714311</c:v>
                </c:pt>
                <c:pt idx="33">
                  <c:v>22.932734929434126</c:v>
                </c:pt>
                <c:pt idx="34">
                  <c:v>22.918382469434643</c:v>
                </c:pt>
                <c:pt idx="35">
                  <c:v>22.903763984417573</c:v>
                </c:pt>
                <c:pt idx="36">
                  <c:v>22.888874259160257</c:v>
                </c:pt>
                <c:pt idx="37">
                  <c:v>22.873707980119434</c:v>
                </c:pt>
                <c:pt idx="38">
                  <c:v>22.858259734041127</c:v>
                </c:pt>
                <c:pt idx="39">
                  <c:v>22.842524006580057</c:v>
                </c:pt>
                <c:pt idx="40">
                  <c:v>22.826495180931836</c:v>
                </c:pt>
                <c:pt idx="41">
                  <c:v>22.810167536477266</c:v>
                </c:pt>
                <c:pt idx="42">
                  <c:v>22.793535247444062</c:v>
                </c:pt>
                <c:pt idx="43">
                  <c:v>22.776592381586607</c:v>
                </c:pt>
                <c:pt idx="44">
                  <c:v>22.759332898887326</c:v>
                </c:pt>
                <c:pt idx="45">
                  <c:v>22.741750650281659</c:v>
                </c:pt>
                <c:pt idx="46">
                  <c:v>22.723839376410609</c:v>
                </c:pt>
                <c:pt idx="47">
                  <c:v>22.70559270640241</c:v>
                </c:pt>
                <c:pt idx="48">
                  <c:v>22.687004156688147</c:v>
                </c:pt>
                <c:pt idx="49">
                  <c:v>22.668067129853906</c:v>
                </c:pt>
                <c:pt idx="50">
                  <c:v>22.648774913532375</c:v>
                </c:pt>
                <c:pt idx="51">
                  <c:v>22.629120679339035</c:v>
                </c:pt>
                <c:pt idx="52">
                  <c:v>22.609097481855805</c:v>
                </c:pt>
                <c:pt idx="53">
                  <c:v>22.588698257666579</c:v>
                </c:pt>
                <c:pt idx="54">
                  <c:v>22.567915824448196</c:v>
                </c:pt>
                <c:pt idx="55">
                  <c:v>22.546742880123031</c:v>
                </c:pt>
                <c:pt idx="56">
                  <c:v>22.52517200207572</c:v>
                </c:pt>
                <c:pt idx="57">
                  <c:v>22.503195646440471</c:v>
                </c:pt>
                <c:pt idx="58">
                  <c:v>22.480806147462918</c:v>
                </c:pt>
                <c:pt idx="59">
                  <c:v>22.457995716942655</c:v>
                </c:pt>
                <c:pt idx="60">
                  <c:v>22.434756443761248</c:v>
                </c:pt>
                <c:pt idx="61">
                  <c:v>22.411080293501506</c:v>
                </c:pt>
                <c:pt idx="62">
                  <c:v>22.386959108164266</c:v>
                </c:pt>
                <c:pt idx="63">
                  <c:v>22.362384605988797</c:v>
                </c:pt>
                <c:pt idx="64">
                  <c:v>22.337348381381751</c:v>
                </c:pt>
                <c:pt idx="65">
                  <c:v>22.311841904963913</c:v>
                </c:pt>
                <c:pt idx="66">
                  <c:v>22.285856523738886</c:v>
                </c:pt>
                <c:pt idx="67">
                  <c:v>22.259383461391771</c:v>
                </c:pt>
                <c:pt idx="68">
                  <c:v>22.232413818725931</c:v>
                </c:pt>
                <c:pt idx="69">
                  <c:v>22.204938574243378</c:v>
                </c:pt>
                <c:pt idx="70">
                  <c:v>22.176948584877707</c:v>
                </c:pt>
                <c:pt idx="71">
                  <c:v>22.148434586888023</c:v>
                </c:pt>
                <c:pt idx="72">
                  <c:v>22.119387196919909</c:v>
                </c:pt>
                <c:pt idx="73">
                  <c:v>22.089796913243433</c:v>
                </c:pt>
                <c:pt idx="74">
                  <c:v>22.059654117176731</c:v>
                </c:pt>
                <c:pt idx="75">
                  <c:v>22.028949074702453</c:v>
                </c:pt>
                <c:pt idx="76">
                  <c:v>21.997671938286921</c:v>
                </c:pt>
                <c:pt idx="77">
                  <c:v>21.965812748912025</c:v>
                </c:pt>
                <c:pt idx="78">
                  <c:v>21.933361438326209</c:v>
                </c:pt>
                <c:pt idx="79">
                  <c:v>21.900307831527559</c:v>
                </c:pt>
                <c:pt idx="80">
                  <c:v>21.866641649485164</c:v>
                </c:pt>
                <c:pt idx="81">
                  <c:v>21.832352512110969</c:v>
                </c:pt>
                <c:pt idx="82">
                  <c:v>21.797429941489941</c:v>
                </c:pt>
                <c:pt idx="83">
                  <c:v>21.761863365380016</c:v>
                </c:pt>
                <c:pt idx="84">
                  <c:v>21.725642120990639</c:v>
                </c:pt>
                <c:pt idx="85">
                  <c:v>21.688755459049993</c:v>
                </c:pt>
                <c:pt idx="86">
                  <c:v>21.651192548171082</c:v>
                </c:pt>
                <c:pt idx="87">
                  <c:v>21.612942479527366</c:v>
                </c:pt>
                <c:pt idx="88">
                  <c:v>21.57399427184545</c:v>
                </c:pt>
                <c:pt idx="89">
                  <c:v>21.534336876728553</c:v>
                </c:pt>
                <c:pt idx="90">
                  <c:v>21.493959184316221</c:v>
                </c:pt>
                <c:pt idx="91">
                  <c:v>21.452850029293224</c:v>
                </c:pt>
                <c:pt idx="92">
                  <c:v>21.410998197255505</c:v>
                </c:pt>
                <c:pt idx="93">
                  <c:v>21.368392431442444</c:v>
                </c:pt>
                <c:pt idx="94">
                  <c:v>21.325021439844445</c:v>
                </c:pt>
                <c:pt idx="95">
                  <c:v>21.280873902695511</c:v>
                </c:pt>
                <c:pt idx="96">
                  <c:v>21.235938480356637</c:v>
                </c:pt>
                <c:pt idx="97">
                  <c:v>21.190203821601113</c:v>
                </c:pt>
                <c:pt idx="98">
                  <c:v>21.14365857230613</c:v>
                </c:pt>
                <c:pt idx="99">
                  <c:v>21.096291384558917</c:v>
                </c:pt>
                <c:pt idx="100">
                  <c:v>21.04809092618418</c:v>
                </c:pt>
                <c:pt idx="101">
                  <c:v>20.999045890697175</c:v>
                </c:pt>
                <c:pt idx="102">
                  <c:v>20.949145007687896</c:v>
                </c:pt>
                <c:pt idx="103">
                  <c:v>20.89837705364096</c:v>
                </c:pt>
                <c:pt idx="104">
                  <c:v>20.84673086319383</c:v>
                </c:pt>
                <c:pt idx="105">
                  <c:v>20.794195340835266</c:v>
                </c:pt>
                <c:pt idx="106">
                  <c:v>20.740759473047238</c:v>
                </c:pt>
                <c:pt idx="107">
                  <c:v>20.686412340888147</c:v>
                </c:pt>
                <c:pt idx="108">
                  <c:v>20.631143133019052</c:v>
                </c:pt>
                <c:pt idx="109">
                  <c:v>20.574941159167594</c:v>
                </c:pt>
                <c:pt idx="110">
                  <c:v>20.517795864030489</c:v>
                </c:pt>
                <c:pt idx="111">
                  <c:v>20.459696841606434</c:v>
                </c:pt>
                <c:pt idx="112">
                  <c:v>20.400633849954392</c:v>
                </c:pt>
                <c:pt idx="113">
                  <c:v>20.340596826370785</c:v>
                </c:pt>
                <c:pt idx="114">
                  <c:v>20.2795759029745</c:v>
                </c:pt>
                <c:pt idx="115">
                  <c:v>20.217561422690345</c:v>
                </c:pt>
                <c:pt idx="116">
                  <c:v>20.15454395561785</c:v>
                </c:pt>
                <c:pt idx="117">
                  <c:v>20.090514315770758</c:v>
                </c:pt>
                <c:pt idx="118">
                  <c:v>20.025463578171895</c:v>
                </c:pt>
                <c:pt idx="119">
                  <c:v>19.95938309628432</c:v>
                </c:pt>
                <c:pt idx="120">
                  <c:v>19.892264519760143</c:v>
                </c:pt>
                <c:pt idx="121">
                  <c:v>19.824099812483059</c:v>
                </c:pt>
                <c:pt idx="122">
                  <c:v>19.7548812708825</c:v>
                </c:pt>
                <c:pt idx="123">
                  <c:v>19.684601542492238</c:v>
                </c:pt>
                <c:pt idx="124">
                  <c:v>19.613253644725347</c:v>
                </c:pt>
                <c:pt idx="125">
                  <c:v>19.540830983835644</c:v>
                </c:pt>
                <c:pt idx="126">
                  <c:v>19.467327374032433</c:v>
                </c:pt>
                <c:pt idx="127">
                  <c:v>19.392737056714974</c:v>
                </c:pt>
                <c:pt idx="128">
                  <c:v>19.317054719789461</c:v>
                </c:pt>
                <c:pt idx="129">
                  <c:v>19.240275517029712</c:v>
                </c:pt>
                <c:pt idx="130">
                  <c:v>19.162395087440665</c:v>
                </c:pt>
                <c:pt idx="131">
                  <c:v>19.083409574583719</c:v>
                </c:pt>
                <c:pt idx="132">
                  <c:v>19.003315645815949</c:v>
                </c:pt>
                <c:pt idx="133">
                  <c:v>18.922110511399129</c:v>
                </c:pt>
                <c:pt idx="134">
                  <c:v>18.839791943430846</c:v>
                </c:pt>
                <c:pt idx="135">
                  <c:v>18.756358294544132</c:v>
                </c:pt>
                <c:pt idx="136">
                  <c:v>18.671808516328337</c:v>
                </c:pt>
                <c:pt idx="137">
                  <c:v>18.586142177415926</c:v>
                </c:pt>
                <c:pt idx="138">
                  <c:v>18.499359481180779</c:v>
                </c:pt>
                <c:pt idx="139">
                  <c:v>18.411461282994299</c:v>
                </c:pt>
                <c:pt idx="140">
                  <c:v>18.322449106980923</c:v>
                </c:pt>
                <c:pt idx="141">
                  <c:v>18.232325162218331</c:v>
                </c:pt>
                <c:pt idx="142">
                  <c:v>18.141092358322954</c:v>
                </c:pt>
                <c:pt idx="143">
                  <c:v>18.048754320363294</c:v>
                </c:pt>
                <c:pt idx="144">
                  <c:v>17.955315403044128</c:v>
                </c:pt>
                <c:pt idx="145">
                  <c:v>17.860780704102552</c:v>
                </c:pt>
                <c:pt idx="146">
                  <c:v>17.765156076858684</c:v>
                </c:pt>
                <c:pt idx="147">
                  <c:v>17.668448141864687</c:v>
                </c:pt>
                <c:pt idx="148">
                  <c:v>17.570664297595847</c:v>
                </c:pt>
                <c:pt idx="149">
                  <c:v>17.471812730129379</c:v>
                </c:pt>
                <c:pt idx="150">
                  <c:v>17.37190242175765</c:v>
                </c:pt>
                <c:pt idx="151">
                  <c:v>17.270943158484048</c:v>
                </c:pt>
                <c:pt idx="152">
                  <c:v>17.168945536353423</c:v>
                </c:pt>
                <c:pt idx="153">
                  <c:v>17.065920966568537</c:v>
                </c:pt>
                <c:pt idx="154">
                  <c:v>16.961881679349499</c:v>
                </c:pt>
                <c:pt idx="155">
                  <c:v>16.856840726494216</c:v>
                </c:pt>
                <c:pt idx="156">
                  <c:v>16.750811982601608</c:v>
                </c:pt>
                <c:pt idx="157">
                  <c:v>16.643810144923535</c:v>
                </c:pt>
                <c:pt idx="158">
                  <c:v>16.535850731813674</c:v>
                </c:pt>
                <c:pt idx="159">
                  <c:v>16.426950079746511</c:v>
                </c:pt>
                <c:pt idx="160">
                  <c:v>16.317125338884196</c:v>
                </c:pt>
                <c:pt idx="161">
                  <c:v>16.206394467172192</c:v>
                </c:pt>
                <c:pt idx="162">
                  <c:v>16.094776222950578</c:v>
                </c:pt>
                <c:pt idx="163">
                  <c:v>15.982290156071388</c:v>
                </c:pt>
                <c:pt idx="164">
                  <c:v>15.868956597517897</c:v>
                </c:pt>
                <c:pt idx="165">
                  <c:v>15.75479664752867</c:v>
                </c:pt>
                <c:pt idx="166">
                  <c:v>15.639832162229538</c:v>
                </c:pt>
                <c:pt idx="167">
                  <c:v>15.524085738787475</c:v>
                </c:pt>
                <c:pt idx="168">
                  <c:v>15.407580699101981</c:v>
                </c:pt>
                <c:pt idx="169">
                  <c:v>15.29034107205652</c:v>
                </c:pt>
                <c:pt idx="170">
                  <c:v>15.172391574356624</c:v>
                </c:pt>
                <c:pt idx="171">
                  <c:v>15.053757589988161</c:v>
                </c:pt>
                <c:pt idx="172">
                  <c:v>14.934465148332684</c:v>
                </c:pt>
                <c:pt idx="173">
                  <c:v>14.814540900983218</c:v>
                </c:pt>
                <c:pt idx="174">
                  <c:v>14.694012097308505</c:v>
                </c:pt>
                <c:pt idx="175">
                  <c:v>14.572906558817065</c:v>
                </c:pt>
                <c:pt idx="176">
                  <c:v>14.451252652378914</c:v>
                </c:pt>
                <c:pt idx="177">
                  <c:v>14.329079262367195</c:v>
                </c:pt>
                <c:pt idx="178">
                  <c:v>14.206415761783244</c:v>
                </c:pt>
                <c:pt idx="179">
                  <c:v>14.083291982435648</c:v>
                </c:pt>
                <c:pt idx="180">
                  <c:v>13.959738184246824</c:v>
                </c:pt>
                <c:pt idx="181">
                  <c:v>13.835785023760469</c:v>
                </c:pt>
                <c:pt idx="182">
                  <c:v>13.711463521932165</c:v>
                </c:pt>
                <c:pt idx="183">
                  <c:v>13.586805031281726</c:v>
                </c:pt>
                <c:pt idx="184">
                  <c:v>13.461841202491456</c:v>
                </c:pt>
                <c:pt idx="185">
                  <c:v>13.3366039505368</c:v>
                </c:pt>
                <c:pt idx="186">
                  <c:v>13.2111254204339</c:v>
                </c:pt>
                <c:pt idx="187">
                  <c:v>13.085437952692724</c:v>
                </c:pt>
                <c:pt idx="188">
                  <c:v>12.959574048563351</c:v>
                </c:pt>
                <c:pt idx="189">
                  <c:v>12.833566335163429</c:v>
                </c:pt>
                <c:pt idx="190">
                  <c:v>12.707447530575692</c:v>
                </c:pt>
                <c:pt idx="191">
                  <c:v>12.58125040900007</c:v>
                </c:pt>
                <c:pt idx="192">
                  <c:v>12.455007766050262</c:v>
                </c:pt>
                <c:pt idx="193">
                  <c:v>12.328752384276028</c:v>
                </c:pt>
                <c:pt idx="194">
                  <c:v>12.202516998996201</c:v>
                </c:pt>
                <c:pt idx="195">
                  <c:v>12.076334264522529</c:v>
                </c:pt>
                <c:pt idx="196">
                  <c:v>11.95023672085272</c:v>
                </c:pt>
                <c:pt idx="197">
                  <c:v>11.824256760907993</c:v>
                </c:pt>
                <c:pt idx="198">
                  <c:v>11.698426598387904</c:v>
                </c:pt>
                <c:pt idx="199">
                  <c:v>11.572778236312109</c:v>
                </c:pt>
                <c:pt idx="200">
                  <c:v>11.447343436312769</c:v>
                </c:pt>
                <c:pt idx="201">
                  <c:v>11.322153688741681</c:v>
                </c:pt>
                <c:pt idx="202">
                  <c:v>11.197240183648594</c:v>
                </c:pt>
                <c:pt idx="203">
                  <c:v>11.07263378268409</c:v>
                </c:pt>
                <c:pt idx="204">
                  <c:v>10.948364991977384</c:v>
                </c:pt>
                <c:pt idx="205">
                  <c:v>10.824463936032922</c:v>
                </c:pt>
                <c:pt idx="206">
                  <c:v>10.700960332686673</c:v>
                </c:pt>
                <c:pt idx="207">
                  <c:v>10.577883469158431</c:v>
                </c:pt>
                <c:pt idx="208">
                  <c:v>10.455262179229928</c:v>
                </c:pt>
                <c:pt idx="209">
                  <c:v>10.333124821577529</c:v>
                </c:pt>
                <c:pt idx="210">
                  <c:v>10.211499259279174</c:v>
                </c:pt>
                <c:pt idx="211">
                  <c:v>10.090412840515407</c:v>
                </c:pt>
                <c:pt idx="212">
                  <c:v>9.9698923804759918</c:v>
                </c:pt>
                <c:pt idx="213">
                  <c:v>9.8499641444811967</c:v>
                </c:pt>
                <c:pt idx="214">
                  <c:v>9.7306538323225436</c:v>
                </c:pt>
                <c:pt idx="215">
                  <c:v>9.6119865638224535</c:v>
                </c:pt>
                <c:pt idx="216">
                  <c:v>9.4939868656093438</c:v>
                </c:pt>
                <c:pt idx="217">
                  <c:v>9.376678659100838</c:v>
                </c:pt>
                <c:pt idx="218">
                  <c:v>9.2600852496822306</c:v>
                </c:pt>
                <c:pt idx="219">
                  <c:v>9.1442293170666815</c:v>
                </c:pt>
                <c:pt idx="220">
                  <c:v>9.0291329068176189</c:v>
                </c:pt>
                <c:pt idx="221">
                  <c:v>8.9148174230126074</c:v>
                </c:pt>
                <c:pt idx="222">
                  <c:v>8.8013036220229246</c:v>
                </c:pt>
                <c:pt idx="223">
                  <c:v>8.68861160738264</c:v>
                </c:pt>
                <c:pt idx="224">
                  <c:v>8.5767608257165335</c:v>
                </c:pt>
                <c:pt idx="225">
                  <c:v>8.4657700636948245</c:v>
                </c:pt>
                <c:pt idx="226">
                  <c:v>8.3556574459798885</c:v>
                </c:pt>
                <c:pt idx="227">
                  <c:v>8.2464404341291662</c:v>
                </c:pt>
                <c:pt idx="228">
                  <c:v>8.1381358264153185</c:v>
                </c:pt>
                <c:pt idx="229">
                  <c:v>8.0307597585244803</c:v>
                </c:pt>
                <c:pt idx="230">
                  <c:v>7.9243277050917635</c:v>
                </c:pt>
                <c:pt idx="231">
                  <c:v>7.8188544820311661</c:v>
                </c:pt>
                <c:pt idx="232">
                  <c:v>7.7143542496171005</c:v>
                </c:pt>
                <c:pt idx="233">
                  <c:v>7.6108405162742896</c:v>
                </c:pt>
                <c:pt idx="234">
                  <c:v>7.5083261430306223</c:v>
                </c:pt>
                <c:pt idx="235">
                  <c:v>7.4068233485886221</c:v>
                </c:pt>
                <c:pt idx="236">
                  <c:v>7.3063437149708843</c:v>
                </c:pt>
                <c:pt idx="237">
                  <c:v>7.2068981936932639</c:v>
                </c:pt>
                <c:pt idx="238">
                  <c:v>7.1084971124219081</c:v>
                </c:pt>
                <c:pt idx="239">
                  <c:v>7.0111501820682935</c:v>
                </c:pt>
                <c:pt idx="240">
                  <c:v>6.9148665042784305</c:v>
                </c:pt>
                <c:pt idx="241">
                  <c:v>6.8196545792715089</c:v>
                </c:pt>
                <c:pt idx="242">
                  <c:v>6.7255223139854268</c:v>
                </c:pt>
                <c:pt idx="243">
                  <c:v>6.6324770304853171</c:v>
                </c:pt>
                <c:pt idx="244">
                  <c:v>6.5405254745941148</c:v>
                </c:pt>
                <c:pt idx="245">
                  <c:v>6.4496738247031624</c:v>
                </c:pt>
                <c:pt idx="246">
                  <c:v>6.3599277007237554</c:v>
                </c:pt>
                <c:pt idx="247">
                  <c:v>6.271292173139857</c:v>
                </c:pt>
                <c:pt idx="248">
                  <c:v>6.1837717721242926</c:v>
                </c:pt>
                <c:pt idx="249">
                  <c:v>6.0973704966822142</c:v>
                </c:pt>
                <c:pt idx="250">
                  <c:v>6.0120918237862364</c:v>
                </c:pt>
                <c:pt idx="251">
                  <c:v>5.9279387174691491</c:v>
                </c:pt>
                <c:pt idx="252">
                  <c:v>5.8449136378423869</c:v>
                </c:pt>
                <c:pt idx="253">
                  <c:v>5.7630185500083311</c:v>
                </c:pt>
                <c:pt idx="254">
                  <c:v>5.6822549328379157</c:v>
                </c:pt>
                <c:pt idx="255">
                  <c:v>5.6026237875852845</c:v>
                </c:pt>
                <c:pt idx="256">
                  <c:v>5.5241256463134061</c:v>
                </c:pt>
                <c:pt idx="257">
                  <c:v>5.446760580106341</c:v>
                </c:pt>
                <c:pt idx="258">
                  <c:v>5.3705282070451501</c:v>
                </c:pt>
                <c:pt idx="259">
                  <c:v>5.2954276999274805</c:v>
                </c:pt>
                <c:pt idx="260">
                  <c:v>5.2214577937106732</c:v>
                </c:pt>
                <c:pt idx="261">
                  <c:v>5.1486167926623638</c:v>
                </c:pt>
                <c:pt idx="262">
                  <c:v>5.0769025772029091</c:v>
                </c:pt>
                <c:pt idx="263">
                  <c:v>5.0063126104269235</c:v>
                </c:pt>
                <c:pt idx="264">
                  <c:v>4.9368439442923577</c:v>
                </c:pt>
                <c:pt idx="265">
                  <c:v>4.8684932254689715</c:v>
                </c:pt>
                <c:pt idx="266">
                  <c:v>4.8012567008385716</c:v>
                </c:pt>
                <c:pt idx="267">
                  <c:v>4.7351302226428675</c:v>
                </c:pt>
                <c:pt idx="268">
                  <c:v>4.6701092532763466</c:v>
                </c:pt>
                <c:pt idx="269">
                  <c:v>4.6061888697237752</c:v>
                </c:pt>
                <c:pt idx="270">
                  <c:v>4.5433637676446725</c:v>
                </c:pt>
                <c:pt idx="271">
                  <c:v>4.4816282651083084</c:v>
                </c:pt>
                <c:pt idx="272">
                  <c:v>4.4209763059869776</c:v>
                </c:pt>
                <c:pt idx="273">
                  <c:v>4.3614014630147784</c:v>
                </c:pt>
                <c:pt idx="274">
                  <c:v>4.3028969405240947</c:v>
                </c:pt>
                <c:pt idx="275">
                  <c:v>4.245455576872712</c:v>
                </c:pt>
                <c:pt idx="276">
                  <c:v>4.1890698465768574</c:v>
                </c:pt>
                <c:pt idx="277">
                  <c:v>4.1337318621679815</c:v>
                </c:pt>
                <c:pt idx="278">
                  <c:v>4.0794333757928873</c:v>
                </c:pt>
                <c:pt idx="279">
                  <c:v>4.0261657805792188</c:v>
                </c:pt>
                <c:pt idx="280">
                  <c:v>3.9739201117897247</c:v>
                </c:pt>
                <c:pt idx="281">
                  <c:v>3.9226870477909737</c:v>
                </c:pt>
                <c:pt idx="282">
                  <c:v>3.8724569108638986</c:v>
                </c:pt>
                <c:pt idx="283">
                  <c:v>3.8232196678848194</c:v>
                </c:pt>
                <c:pt idx="284">
                  <c:v>3.7749649309075206</c:v>
                </c:pt>
                <c:pt idx="285">
                  <c:v>3.7276819576777132</c:v>
                </c:pt>
                <c:pt idx="286">
                  <c:v>3.6813596521128851</c:v>
                </c:pt>
                <c:pt idx="287">
                  <c:v>3.635986564780894</c:v>
                </c:pt>
                <c:pt idx="288">
                  <c:v>3.5915508934117359</c:v>
                </c:pt>
                <c:pt idx="289">
                  <c:v>3.5480404834775685</c:v>
                </c:pt>
                <c:pt idx="290">
                  <c:v>3.5054428288756601</c:v>
                </c:pt>
                <c:pt idx="291">
                  <c:v>3.4637450727500125</c:v>
                </c:pt>
                <c:pt idx="292">
                  <c:v>3.4229340084864432</c:v>
                </c:pt>
                <c:pt idx="293">
                  <c:v>3.3829960809160324</c:v>
                </c:pt>
                <c:pt idx="294">
                  <c:v>3.3439173877610542</c:v>
                </c:pt>
                <c:pt idx="295">
                  <c:v>3.3056836813569714</c:v>
                </c:pt>
                <c:pt idx="296">
                  <c:v>3.268280370683025</c:v>
                </c:pt>
                <c:pt idx="297">
                  <c:v>3.2316925237330003</c:v>
                </c:pt>
                <c:pt idx="298">
                  <c:v>3.19590487025632</c:v>
                </c:pt>
                <c:pt idx="299">
                  <c:v>3.1609018048987712</c:v>
                </c:pt>
                <c:pt idx="300">
                  <c:v>3.1266673907703644</c:v>
                </c:pt>
                <c:pt idx="301">
                  <c:v>3.0931853634668598</c:v>
                </c:pt>
                <c:pt idx="302">
                  <c:v>3.0604391355697178</c:v>
                </c:pt>
                <c:pt idx="303">
                  <c:v>3.0284118016483923</c:v>
                </c:pt>
                <c:pt idx="304">
                  <c:v>2.9970861437873597</c:v>
                </c:pt>
                <c:pt idx="305">
                  <c:v>2.966444637659337</c:v>
                </c:pt>
                <c:pt idx="306">
                  <c:v>2.9364694591654068</c:v>
                </c:pt>
                <c:pt idx="307">
                  <c:v>2.9071424916620061</c:v>
                </c:pt>
                <c:pt idx="308">
                  <c:v>2.8784453337944189</c:v>
                </c:pt>
                <c:pt idx="309">
                  <c:v>2.8503593079565421</c:v>
                </c:pt>
                <c:pt idx="310">
                  <c:v>2.8228654693969619</c:v>
                </c:pt>
                <c:pt idx="311">
                  <c:v>2.7959446159918877</c:v>
                </c:pt>
                <c:pt idx="312">
                  <c:v>2.7695772987071283</c:v>
                </c:pt>
                <c:pt idx="313">
                  <c:v>2.7437438327721555</c:v>
                </c:pt>
                <c:pt idx="314">
                  <c:v>2.7184243095916973</c:v>
                </c:pt>
                <c:pt idx="315">
                  <c:v>2.6935986094226285</c:v>
                </c:pt>
                <c:pt idx="316">
                  <c:v>2.6692464148461408</c:v>
                </c:pt>
                <c:pt idx="317">
                  <c:v>2.6453472250688015</c:v>
                </c:pt>
                <c:pt idx="318">
                  <c:v>2.6218803710889671</c:v>
                </c:pt>
                <c:pt idx="319">
                  <c:v>2.5988250317687505</c:v>
                </c:pt>
                <c:pt idx="320">
                  <c:v>2.5761602508551054</c:v>
                </c:pt>
                <c:pt idx="321">
                  <c:v>2.5538649549977155</c:v>
                </c:pt>
                <c:pt idx="322">
                  <c:v>2.5319179728142589</c:v>
                </c:pt>
                <c:pt idx="323">
                  <c:v>2.5102980550575253</c:v>
                </c:pt>
                <c:pt idx="324">
                  <c:v>2.4889838959413795</c:v>
                </c:pt>
                <c:pt idx="325">
                  <c:v>2.4679541556853462</c:v>
                </c:pt>
                <c:pt idx="326">
                  <c:v>2.4471874843386767</c:v>
                </c:pt>
                <c:pt idx="327">
                  <c:v>2.426662546946166</c:v>
                </c:pt>
                <c:pt idx="328">
                  <c:v>2.4063580501170412</c:v>
                </c:pt>
                <c:pt idx="329">
                  <c:v>2.3862527700569713</c:v>
                </c:pt>
                <c:pt idx="330">
                  <c:v>2.3663255821195319</c:v>
                </c:pt>
                <c:pt idx="331">
                  <c:v>2.3465554919291018</c:v>
                </c:pt>
                <c:pt idx="332">
                  <c:v>2.3269216681195455</c:v>
                </c:pt>
                <c:pt idx="333">
                  <c:v>2.3074034767244327</c:v>
                </c:pt>
                <c:pt idx="334">
                  <c:v>2.2879805172428958</c:v>
                </c:pt>
                <c:pt idx="335">
                  <c:v>2.2686326603915097</c:v>
                </c:pt>
                <c:pt idx="336">
                  <c:v>2.249340087535658</c:v>
                </c:pt>
                <c:pt idx="337">
                  <c:v>2.2300833317754125</c:v>
                </c:pt>
                <c:pt idx="338">
                  <c:v>2.2108433206381393</c:v>
                </c:pt>
                <c:pt idx="339">
                  <c:v>2.1916014203061445</c:v>
                </c:pt>
                <c:pt idx="340">
                  <c:v>2.1723394812801367</c:v>
                </c:pt>
                <c:pt idx="341">
                  <c:v>2.1530398853494597</c:v>
                </c:pt>
                <c:pt idx="342">
                  <c:v>2.1336855937083654</c:v>
                </c:pt>
                <c:pt idx="343">
                  <c:v>2.1142601960236718</c:v>
                </c:pt>
                <c:pt idx="344">
                  <c:v>2.0947479602234966</c:v>
                </c:pt>
                <c:pt idx="345">
                  <c:v>2.0751338827410546</c:v>
                </c:pt>
                <c:pt idx="346">
                  <c:v>2.0554037389100017</c:v>
                </c:pt>
                <c:pt idx="347">
                  <c:v>2.035544133172063</c:v>
                </c:pt>
                <c:pt idx="348">
                  <c:v>2.0155425487217919</c:v>
                </c:pt>
                <c:pt idx="349">
                  <c:v>1.995387396180085</c:v>
                </c:pt>
                <c:pt idx="350">
                  <c:v>1.9750680608575297</c:v>
                </c:pt>
                <c:pt idx="351">
                  <c:v>1.9545749481416979</c:v>
                </c:pt>
                <c:pt idx="352">
                  <c:v>1.933899526520187</c:v>
                </c:pt>
                <c:pt idx="353">
                  <c:v>1.9130343677356803</c:v>
                </c:pt>
                <c:pt idx="354">
                  <c:v>1.8919731835582534</c:v>
                </c:pt>
                <c:pt idx="355">
                  <c:v>1.8707108586594707</c:v>
                </c:pt>
                <c:pt idx="356">
                  <c:v>1.8492434790776631</c:v>
                </c:pt>
                <c:pt idx="357">
                  <c:v>1.8275683557795959</c:v>
                </c:pt>
                <c:pt idx="358">
                  <c:v>1.8056840428475625</c:v>
                </c:pt>
                <c:pt idx="359">
                  <c:v>1.7835903498554562</c:v>
                </c:pt>
                <c:pt idx="360">
                  <c:v>1.7612883480404953</c:v>
                </c:pt>
                <c:pt idx="361">
                  <c:v>1.7387803699306081</c:v>
                </c:pt>
                <c:pt idx="362">
                  <c:v>1.7160700021495745</c:v>
                </c:pt>
                <c:pt idx="363">
                  <c:v>1.6931620711919295</c:v>
                </c:pt>
                <c:pt idx="364">
                  <c:v>1.6700626220372052</c:v>
                </c:pt>
                <c:pt idx="365">
                  <c:v>1.6467788895564903</c:v>
                </c:pt>
                <c:pt idx="366">
                  <c:v>1.6233192627515241</c:v>
                </c:pt>
                <c:pt idx="367">
                  <c:v>1.59969324195755</c:v>
                </c:pt>
                <c:pt idx="368">
                  <c:v>1.5759113892321621</c:v>
                </c:pt>
                <c:pt idx="369">
                  <c:v>1.551985272242647</c:v>
                </c:pt>
                <c:pt idx="370">
                  <c:v>1.5279274020520774</c:v>
                </c:pt>
                <c:pt idx="371">
                  <c:v>1.5037511652864792</c:v>
                </c:pt>
                <c:pt idx="372">
                  <c:v>1.4794707512414136</c:v>
                </c:pt>
                <c:pt idx="373">
                  <c:v>1.4551010745534336</c:v>
                </c:pt>
                <c:pt idx="374">
                  <c:v>1.4306576941193649</c:v>
                </c:pt>
                <c:pt idx="375">
                  <c:v>1.406156728992505</c:v>
                </c:pt>
                <c:pt idx="376">
                  <c:v>1.3816147720187679</c:v>
                </c:pt>
                <c:pt idx="377">
                  <c:v>1.3570488019974503</c:v>
                </c:pt>
                <c:pt idx="378">
                  <c:v>1.3324760951589552</c:v>
                </c:pt>
                <c:pt idx="379">
                  <c:v>1.3079141367477731</c:v>
                </c:pt>
                <c:pt idx="380">
                  <c:v>1.2833805334810993</c:v>
                </c:pt>
                <c:pt idx="381">
                  <c:v>1.2588929276243535</c:v>
                </c:pt>
                <c:pt idx="382">
                  <c:v>1.2344689133846631</c:v>
                </c:pt>
                <c:pt idx="383">
                  <c:v>1.2101259562732056</c:v>
                </c:pt>
                <c:pt idx="384">
                  <c:v>1.1858813160291217</c:v>
                </c:pt>
                <c:pt idx="385">
                  <c:v>1.1617519736322794</c:v>
                </c:pt>
                <c:pt idx="386">
                  <c:v>1.1377545628619419</c:v>
                </c:pt>
                <c:pt idx="387">
                  <c:v>1.1139053067846429</c:v>
                </c:pt>
                <c:pt idx="388">
                  <c:v>1.0902199594782866</c:v>
                </c:pt>
                <c:pt idx="389">
                  <c:v>1.0667137532240674</c:v>
                </c:pt>
                <c:pt idx="390">
                  <c:v>1.0434013513223273</c:v>
                </c:pt>
                <c:pt idx="391">
                  <c:v>1.0202968066162954</c:v>
                </c:pt>
                <c:pt idx="392">
                  <c:v>0.99741352573904285</c:v>
                </c:pt>
                <c:pt idx="393">
                  <c:v>0.97476423903450093</c:v>
                </c:pt>
                <c:pt idx="394">
                  <c:v>0.95236097604529679</c:v>
                </c:pt>
                <c:pt idx="395">
                  <c:v>0.93021504640718133</c:v>
                </c:pt>
                <c:pt idx="396">
                  <c:v>0.90833702594400512</c:v>
                </c:pt>
                <c:pt idx="397">
                  <c:v>0.88673674771765743</c:v>
                </c:pt>
                <c:pt idx="398">
                  <c:v>0.86542329775498139</c:v>
                </c:pt>
                <c:pt idx="399">
                  <c:v>0.84440501514750921</c:v>
                </c:pt>
                <c:pt idx="400">
                  <c:v>0.82368949620043075</c:v>
                </c:pt>
                <c:pt idx="401">
                  <c:v>0.80328360229389795</c:v>
                </c:pt>
                <c:pt idx="402">
                  <c:v>0.78319347111192184</c:v>
                </c:pt>
                <c:pt idx="403">
                  <c:v>0.76342453089173568</c:v>
                </c:pt>
                <c:pt idx="404">
                  <c:v>0.74398151734850915</c:v>
                </c:pt>
                <c:pt idx="405">
                  <c:v>0.72486849293680655</c:v>
                </c:pt>
                <c:pt idx="406">
                  <c:v>0.70608886811962235</c:v>
                </c:pt>
                <c:pt idx="407">
                  <c:v>0.6876454243290876</c:v>
                </c:pt>
                <c:pt idx="408">
                  <c:v>0.66954033831757609</c:v>
                </c:pt>
                <c:pt idx="409">
                  <c:v>0.65177520761563257</c:v>
                </c:pt>
                <c:pt idx="410">
                  <c:v>0.63435107683109171</c:v>
                </c:pt>
                <c:pt idx="411">
                  <c:v>0.61726846454372897</c:v>
                </c:pt>
                <c:pt idx="412">
                  <c:v>0.60052739056945548</c:v>
                </c:pt>
                <c:pt idx="413">
                  <c:v>0.58412740338854474</c:v>
                </c:pt>
                <c:pt idx="414">
                  <c:v>0.56806760755245977</c:v>
                </c:pt>
                <c:pt idx="415">
                  <c:v>0.55234669090360322</c:v>
                </c:pt>
                <c:pt idx="416">
                  <c:v>0.53696295146150574</c:v>
                </c:pt>
                <c:pt idx="417">
                  <c:v>0.52191432384750402</c:v>
                </c:pt>
                <c:pt idx="418">
                  <c:v>0.50719840513731707</c:v>
                </c:pt>
                <c:pt idx="419">
                  <c:v>0.49281248004756528</c:v>
                </c:pt>
                <c:pt idx="420">
                  <c:v>0.47875354537766523</c:v>
                </c:pt>
                <c:pt idx="421">
                  <c:v>0.46501833364276907</c:v>
                </c:pt>
                <c:pt idx="422">
                  <c:v>0.45160333584669787</c:v>
                </c:pt>
                <c:pt idx="423">
                  <c:v>0.4385048233556611</c:v>
                </c:pt>
                <c:pt idx="424">
                  <c:v>0.42571886884450216</c:v>
                </c:pt>
                <c:pt idx="425">
                  <c:v>0.41324136629692898</c:v>
                </c:pt>
                <c:pt idx="426">
                  <c:v>0.4010680500498911</c:v>
                </c:pt>
                <c:pt idx="427">
                  <c:v>0.38919451287987333</c:v>
                </c:pt>
                <c:pt idx="428">
                  <c:v>0.37761622313569754</c:v>
                </c:pt>
                <c:pt idx="429">
                  <c:v>0.36632854092813316</c:v>
                </c:pt>
                <c:pt idx="430">
                  <c:v>0.35532673339165005</c:v>
                </c:pt>
                <c:pt idx="431">
                  <c:v>0.34460598903788692</c:v>
                </c:pt>
                <c:pt idx="432">
                  <c:v>0.33416143122383291</c:v>
                </c:pt>
                <c:pt idx="433">
                  <c:v>0.3239881307607137</c:v>
                </c:pt>
                <c:pt idx="434">
                  <c:v>0.31408111769173602</c:v>
                </c:pt>
                <c:pt idx="435">
                  <c:v>0.30443539226873001</c:v>
                </c:pt>
                <c:pt idx="436">
                  <c:v>0.29504593515895344</c:v>
                </c:pt>
                <c:pt idx="437">
                  <c:v>0.28590771691430455</c:v>
                </c:pt>
                <c:pt idx="438">
                  <c:v>0.27701570673565701</c:v>
                </c:pt>
                <c:pt idx="439">
                  <c:v>0.2683648805652934</c:v>
                </c:pt>
                <c:pt idx="440">
                  <c:v>0.25995022854042282</c:v>
                </c:pt>
                <c:pt idx="441">
                  <c:v>0.25176676184038138</c:v>
                </c:pt>
                <c:pt idx="442">
                  <c:v>0.24380951895975919</c:v>
                </c:pt>
                <c:pt idx="443">
                  <c:v>0.23607357143899452</c:v>
                </c:pt>
                <c:pt idx="444">
                  <c:v>0.22855402908322806</c:v>
                </c:pt>
                <c:pt idx="445">
                  <c:v>0.22124604469935147</c:v>
                </c:pt>
                <c:pt idx="446">
                  <c:v>0.21414481838017607</c:v>
                </c:pt>
                <c:pt idx="447">
                  <c:v>0.20724560136365525</c:v>
                </c:pt>
                <c:pt idx="448">
                  <c:v>0.20054369949399853</c:v>
                </c:pt>
                <c:pt idx="449">
                  <c:v>0.19403447631041124</c:v>
                </c:pt>
                <c:pt idx="450">
                  <c:v>0.18771335578803705</c:v>
                </c:pt>
                <c:pt idx="451">
                  <c:v>0.18157582475458775</c:v>
                </c:pt>
                <c:pt idx="452">
                  <c:v>0.17561743500495738</c:v>
                </c:pt>
                <c:pt idx="453">
                  <c:v>0.16983380513501636</c:v>
                </c:pt>
                <c:pt idx="454">
                  <c:v>0.16422062211468308</c:v>
                </c:pt>
                <c:pt idx="455">
                  <c:v>0.15877364261925303</c:v>
                </c:pt>
                <c:pt idx="456">
                  <c:v>0.15348869413693075</c:v>
                </c:pt>
                <c:pt idx="457">
                  <c:v>0.14836167586948276</c:v>
                </c:pt>
                <c:pt idx="458">
                  <c:v>0.14338855944190967</c:v>
                </c:pt>
                <c:pt idx="459">
                  <c:v>0.13856538943612753</c:v>
                </c:pt>
                <c:pt idx="460">
                  <c:v>0.13388828376269427</c:v>
                </c:pt>
                <c:pt idx="461">
                  <c:v>0.12935343388373324</c:v>
                </c:pt>
                <c:pt idx="462">
                  <c:v>0.12495710489941607</c:v>
                </c:pt>
                <c:pt idx="463">
                  <c:v>0.12069563550950876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8448"/>
        <c:axId val="382684136"/>
      </c:scatterChart>
      <c:valAx>
        <c:axId val="382688448"/>
        <c:scaling>
          <c:logBase val="10"/>
          <c:orientation val="minMax"/>
          <c:max val="100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84136"/>
        <c:crossesAt val="-100"/>
        <c:crossBetween val="midCat"/>
      </c:valAx>
      <c:valAx>
        <c:axId val="38268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kohms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88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'network calculation'!$D$20</c:f>
              <c:strCache>
                <c:ptCount val="1"/>
                <c:pt idx="0">
                  <c:v>deviation from 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'network calculation'!$A$21:$A$509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</c:numCache>
            </c:numRef>
          </c:xVal>
          <c:yVal>
            <c:numRef>
              <c:f>'network calculation'!$D$21:$D$509</c:f>
              <c:numCache>
                <c:formatCode>General</c:formatCode>
                <c:ptCount val="489"/>
                <c:pt idx="0">
                  <c:v>0.34958699520426961</c:v>
                </c:pt>
                <c:pt idx="1">
                  <c:v>0.34919450792144602</c:v>
                </c:pt>
                <c:pt idx="2">
                  <c:v>0.34879519839227058</c:v>
                </c:pt>
                <c:pt idx="3">
                  <c:v>0.34838893720385045</c:v>
                </c:pt>
                <c:pt idx="4">
                  <c:v>0.34797559244584875</c:v>
                </c:pt>
                <c:pt idx="5">
                  <c:v>0.34755502966737595</c:v>
                </c:pt>
                <c:pt idx="6">
                  <c:v>0.34712711183327016</c:v>
                </c:pt>
                <c:pt idx="7">
                  <c:v>0.34669169928022825</c:v>
                </c:pt>
                <c:pt idx="8">
                  <c:v>0.34624864967246793</c:v>
                </c:pt>
                <c:pt idx="9">
                  <c:v>0.34579781795716613</c:v>
                </c:pt>
                <c:pt idx="10">
                  <c:v>0.34533905631952777</c:v>
                </c:pt>
                <c:pt idx="11">
                  <c:v>0.34487221413765923</c:v>
                </c:pt>
                <c:pt idx="12">
                  <c:v>0.34439713793720728</c:v>
                </c:pt>
                <c:pt idx="13">
                  <c:v>0.34391367134575646</c:v>
                </c:pt>
                <c:pt idx="14">
                  <c:v>0.34342165504716959</c:v>
                </c:pt>
                <c:pt idx="15">
                  <c:v>0.34292092673565833</c:v>
                </c:pt>
                <c:pt idx="16">
                  <c:v>0.34241132106991046</c:v>
                </c:pt>
                <c:pt idx="17">
                  <c:v>0.34189266962710008</c:v>
                </c:pt>
                <c:pt idx="18">
                  <c:v>0.34136480085694743</c:v>
                </c:pt>
                <c:pt idx="19">
                  <c:v>0.34082754003579652</c:v>
                </c:pt>
                <c:pt idx="20">
                  <c:v>0.34028070922086329</c:v>
                </c:pt>
                <c:pt idx="21">
                  <c:v>0.33972412720459033</c:v>
                </c:pt>
                <c:pt idx="22">
                  <c:v>0.33915760946924323</c:v>
                </c:pt>
                <c:pt idx="23">
                  <c:v>0.33858096814186212</c:v>
                </c:pt>
                <c:pt idx="24">
                  <c:v>0.33799401194942646</c:v>
                </c:pt>
                <c:pt idx="25">
                  <c:v>0.33739654617463799</c:v>
                </c:pt>
                <c:pt idx="26">
                  <c:v>0.33678837261198069</c:v>
                </c:pt>
                <c:pt idx="27">
                  <c:v>0.3361692895246513</c:v>
                </c:pt>
                <c:pt idx="28">
                  <c:v>0.33553909160183792</c:v>
                </c:pt>
                <c:pt idx="29">
                  <c:v>0.33489756991696495</c:v>
                </c:pt>
                <c:pt idx="30">
                  <c:v>0.33424451188679427</c:v>
                </c:pt>
                <c:pt idx="31">
                  <c:v>0.33357970123131508</c:v>
                </c:pt>
                <c:pt idx="32">
                  <c:v>0.33290291793484172</c:v>
                </c:pt>
                <c:pt idx="33">
                  <c:v>0.33221393820818079</c:v>
                </c:pt>
                <c:pt idx="34">
                  <c:v>0.33151253445215545</c:v>
                </c:pt>
                <c:pt idx="35">
                  <c:v>0.33079847522245842</c:v>
                </c:pt>
                <c:pt idx="36">
                  <c:v>0.33007152519602911</c:v>
                </c:pt>
                <c:pt idx="37">
                  <c:v>0.32933144513917512</c:v>
                </c:pt>
                <c:pt idx="38">
                  <c:v>0.328577991877399</c:v>
                </c:pt>
                <c:pt idx="39">
                  <c:v>0.32781091826721465</c:v>
                </c:pt>
                <c:pt idx="40">
                  <c:v>0.32702997317006677</c:v>
                </c:pt>
                <c:pt idx="41">
                  <c:v>0.32623490142849576</c:v>
                </c:pt>
                <c:pt idx="42">
                  <c:v>0.32542544384477168</c:v>
                </c:pt>
                <c:pt idx="43">
                  <c:v>0.32460133716203288</c:v>
                </c:pt>
                <c:pt idx="44">
                  <c:v>0.32376231404839473</c:v>
                </c:pt>
                <c:pt idx="45">
                  <c:v>0.32290810308381168</c:v>
                </c:pt>
                <c:pt idx="46">
                  <c:v>0.32203842875036415</c:v>
                </c:pt>
                <c:pt idx="47">
                  <c:v>0.32115301142567887</c:v>
                </c:pt>
                <c:pt idx="48">
                  <c:v>0.32025156738021821</c:v>
                </c:pt>
                <c:pt idx="49">
                  <c:v>0.31933380877816475</c:v>
                </c:pt>
                <c:pt idx="50">
                  <c:v>0.31839944368256212</c:v>
                </c:pt>
                <c:pt idx="51">
                  <c:v>0.31744817606458398</c:v>
                </c:pt>
                <c:pt idx="52">
                  <c:v>0.31647970581755658</c:v>
                </c:pt>
                <c:pt idx="53">
                  <c:v>0.31549372877566739</c:v>
                </c:pt>
                <c:pt idx="54">
                  <c:v>0.31448993673781445</c:v>
                </c:pt>
                <c:pt idx="55">
                  <c:v>0.31346801749680608</c:v>
                </c:pt>
                <c:pt idx="56">
                  <c:v>0.31242765487426638</c:v>
                </c:pt>
                <c:pt idx="57">
                  <c:v>0.31136852876151622</c:v>
                </c:pt>
                <c:pt idx="58">
                  <c:v>0.3102903151666041</c:v>
                </c:pt>
                <c:pt idx="59">
                  <c:v>0.30919268626817953</c:v>
                </c:pt>
                <c:pt idx="60">
                  <c:v>0.30807531047591752</c:v>
                </c:pt>
                <c:pt idx="61">
                  <c:v>0.30693785249862771</c:v>
                </c:pt>
                <c:pt idx="62">
                  <c:v>0.3057799734196216</c:v>
                </c:pt>
                <c:pt idx="63">
                  <c:v>0.30460133078021556</c:v>
                </c:pt>
                <c:pt idx="64">
                  <c:v>0.3034015786715365</c:v>
                </c:pt>
                <c:pt idx="65">
                  <c:v>0.30218036783502811</c:v>
                </c:pt>
                <c:pt idx="66">
                  <c:v>0.30093734577197395</c:v>
                </c:pt>
                <c:pt idx="67">
                  <c:v>0.29967215686260573</c:v>
                </c:pt>
                <c:pt idx="68">
                  <c:v>0.29838444249498153</c:v>
                </c:pt>
                <c:pt idx="69">
                  <c:v>0.2970738412042202</c:v>
                </c:pt>
                <c:pt idx="70">
                  <c:v>0.29573998882238683</c:v>
                </c:pt>
                <c:pt idx="71">
                  <c:v>0.29438251863947329</c:v>
                </c:pt>
                <c:pt idx="72">
                  <c:v>0.2930010615759322</c:v>
                </c:pt>
                <c:pt idx="73">
                  <c:v>0.29159524636712675</c:v>
                </c:pt>
                <c:pt idx="74">
                  <c:v>0.29016469976024695</c:v>
                </c:pt>
                <c:pt idx="75">
                  <c:v>0.28870904672395525</c:v>
                </c:pt>
                <c:pt idx="76">
                  <c:v>0.2872279106713691</c:v>
                </c:pt>
                <c:pt idx="77">
                  <c:v>0.28572091369668939</c:v>
                </c:pt>
                <c:pt idx="78">
                  <c:v>0.28418767682587642</c:v>
                </c:pt>
                <c:pt idx="79">
                  <c:v>0.28262782028212285</c:v>
                </c:pt>
                <c:pt idx="80">
                  <c:v>0.28104096376604559</c:v>
                </c:pt>
                <c:pt idx="81">
                  <c:v>0.27942672675144919</c:v>
                </c:pt>
                <c:pt idx="82">
                  <c:v>0.2777847287968882</c:v>
                </c:pt>
                <c:pt idx="83">
                  <c:v>0.2761145898734334</c:v>
                </c:pt>
                <c:pt idx="84">
                  <c:v>0.27441593070912873</c:v>
                </c:pt>
                <c:pt idx="85">
                  <c:v>0.27268837315041594</c:v>
                </c:pt>
                <c:pt idx="86">
                  <c:v>0.27093154054096402</c:v>
                </c:pt>
                <c:pt idx="87">
                  <c:v>0.26914505811828349</c:v>
                </c:pt>
                <c:pt idx="88">
                  <c:v>0.26732855342839201</c:v>
                </c:pt>
                <c:pt idx="89">
                  <c:v>0.26548165675879076</c:v>
                </c:pt>
                <c:pt idx="90">
                  <c:v>0.26360400159029851</c:v>
                </c:pt>
                <c:pt idx="91">
                  <c:v>0.26169522506756593</c:v>
                </c:pt>
                <c:pt idx="92">
                  <c:v>0.259754968489041</c:v>
                </c:pt>
                <c:pt idx="93">
                  <c:v>0.25778287781596987</c:v>
                </c:pt>
                <c:pt idx="94">
                  <c:v>0.2557786042011827</c:v>
                </c:pt>
                <c:pt idx="95">
                  <c:v>0.25374180453731299</c:v>
                </c:pt>
                <c:pt idx="96">
                  <c:v>0.25167214202474142</c:v>
                </c:pt>
                <c:pt idx="97">
                  <c:v>0.24956928675932843</c:v>
                </c:pt>
                <c:pt idx="98">
                  <c:v>0.24743291633976128</c:v>
                </c:pt>
                <c:pt idx="99">
                  <c:v>0.24526271649444453</c:v>
                </c:pt>
                <c:pt idx="100">
                  <c:v>0.24305838172794481</c:v>
                </c:pt>
                <c:pt idx="101">
                  <c:v>0.24081961598663071</c:v>
                </c:pt>
                <c:pt idx="102">
                  <c:v>0.23854613334320618</c:v>
                </c:pt>
                <c:pt idx="103">
                  <c:v>0.23623765870006608</c:v>
                </c:pt>
                <c:pt idx="104">
                  <c:v>0.23389392851056456</c:v>
                </c:pt>
                <c:pt idx="105">
                  <c:v>0.23151469151816428</c:v>
                </c:pt>
                <c:pt idx="106">
                  <c:v>0.22909970951277714</c:v>
                </c:pt>
                <c:pt idx="107">
                  <c:v>0.22664875810319529</c:v>
                </c:pt>
                <c:pt idx="108">
                  <c:v>0.22416162750564439</c:v>
                </c:pt>
                <c:pt idx="109">
                  <c:v>0.22163812334684252</c:v>
                </c:pt>
                <c:pt idx="110">
                  <c:v>0.21907806748102487</c:v>
                </c:pt>
                <c:pt idx="111">
                  <c:v>0.2164812988198328</c:v>
                </c:pt>
                <c:pt idx="112">
                  <c:v>0.21384767417373851</c:v>
                </c:pt>
                <c:pt idx="113">
                  <c:v>0.21117706910401779</c:v>
                </c:pt>
                <c:pt idx="114">
                  <c:v>0.20846937878355121</c:v>
                </c:pt>
                <c:pt idx="115">
                  <c:v>0.20572451886533827</c:v>
                </c:pt>
                <c:pt idx="116">
                  <c:v>0.20294242635671011</c:v>
                </c:pt>
                <c:pt idx="117">
                  <c:v>0.20012306049801865</c:v>
                </c:pt>
                <c:pt idx="118">
                  <c:v>0.19726640364351056</c:v>
                </c:pt>
                <c:pt idx="119">
                  <c:v>0.19437246214264192</c:v>
                </c:pt>
                <c:pt idx="120">
                  <c:v>0.19144126721991128</c:v>
                </c:pt>
                <c:pt idx="121">
                  <c:v>0.18847287585079542</c:v>
                </c:pt>
                <c:pt idx="122">
                  <c:v>0.18546737163153892</c:v>
                </c:pt>
                <c:pt idx="123">
                  <c:v>0.18242486564064464</c:v>
                </c:pt>
                <c:pt idx="124">
                  <c:v>0.17934549728916238</c:v>
                </c:pt>
                <c:pt idx="125">
                  <c:v>0.1762294351576088</c:v>
                </c:pt>
                <c:pt idx="126">
                  <c:v>0.17307687781636361</c:v>
                </c:pt>
                <c:pt idx="127">
                  <c:v>0.16988805462724343</c:v>
                </c:pt>
                <c:pt idx="128">
                  <c:v>0.16666322652284293</c:v>
                </c:pt>
                <c:pt idx="129">
                  <c:v>0.16340268676114533</c:v>
                </c:pt>
                <c:pt idx="130">
                  <c:v>0.16010676165199555</c:v>
                </c:pt>
                <c:pt idx="131">
                  <c:v>0.15677581125272511</c:v>
                </c:pt>
                <c:pt idx="132">
                  <c:v>0.15341023002947907</c:v>
                </c:pt>
                <c:pt idx="133">
                  <c:v>0.15001044748101222</c:v>
                </c:pt>
                <c:pt idx="134">
                  <c:v>0.14657692872229333</c:v>
                </c:pt>
                <c:pt idx="135">
                  <c:v>0.14311017502395273</c:v>
                </c:pt>
                <c:pt idx="136">
                  <c:v>0.13961072430481636</c:v>
                </c:pt>
                <c:pt idx="137">
                  <c:v>0.13607915157441042</c:v>
                </c:pt>
                <c:pt idx="138">
                  <c:v>0.13251606932180238</c:v>
                </c:pt>
                <c:pt idx="139">
                  <c:v>0.12892212784811363</c:v>
                </c:pt>
                <c:pt idx="140">
                  <c:v>0.12529801553937148</c:v>
                </c:pt>
                <c:pt idx="141">
                  <c:v>0.12164445907683685</c:v>
                </c:pt>
                <c:pt idx="142">
                  <c:v>0.11796222358213981</c:v>
                </c:pt>
                <c:pt idx="143">
                  <c:v>0.11425211269378721</c:v>
                </c:pt>
                <c:pt idx="144">
                  <c:v>0.11051496857329468</c:v>
                </c:pt>
                <c:pt idx="145">
                  <c:v>0.10675167183815759</c:v>
                </c:pt>
                <c:pt idx="146">
                  <c:v>0.10296314141892893</c:v>
                </c:pt>
                <c:pt idx="147">
                  <c:v>9.9150334339011437E-2</c:v>
                </c:pt>
                <c:pt idx="148">
                  <c:v>9.5314245415185184E-2</c:v>
                </c:pt>
                <c:pt idx="149">
                  <c:v>9.1455906876724669E-2</c:v>
                </c:pt>
                <c:pt idx="150">
                  <c:v>8.7576387902430497E-2</c:v>
                </c:pt>
                <c:pt idx="151">
                  <c:v>8.3676794074133198E-2</c:v>
                </c:pt>
                <c:pt idx="152">
                  <c:v>7.9758266745805884E-2</c:v>
                </c:pt>
                <c:pt idx="153">
                  <c:v>7.5821982328037052E-2</c:v>
                </c:pt>
                <c:pt idx="154">
                  <c:v>7.186915148757933E-2</c:v>
                </c:pt>
                <c:pt idx="155">
                  <c:v>6.7901018261984802E-2</c:v>
                </c:pt>
                <c:pt idx="156">
                  <c:v>6.3918859090115632E-2</c:v>
                </c:pt>
                <c:pt idx="157">
                  <c:v>5.9923981759300915E-2</c:v>
                </c:pt>
                <c:pt idx="158">
                  <c:v>5.5917724270031499E-2</c:v>
                </c:pt>
                <c:pt idx="159">
                  <c:v>5.1901453620413207E-2</c:v>
                </c:pt>
                <c:pt idx="160">
                  <c:v>4.7876564511806663E-2</c:v>
                </c:pt>
                <c:pt idx="161">
                  <c:v>4.3844477978282725E-2</c:v>
                </c:pt>
                <c:pt idx="162">
                  <c:v>3.9806639942284505E-2</c:v>
                </c:pt>
                <c:pt idx="163">
                  <c:v>3.5764519700265396E-2</c:v>
                </c:pt>
                <c:pt idx="164">
                  <c:v>3.1719608340850414E-2</c:v>
                </c:pt>
                <c:pt idx="165">
                  <c:v>2.7673417100007924E-2</c:v>
                </c:pt>
                <c:pt idx="166">
                  <c:v>2.3627475657221453E-2</c:v>
                </c:pt>
                <c:pt idx="167">
                  <c:v>1.9583330376772068E-2</c:v>
                </c:pt>
                <c:pt idx="168">
                  <c:v>1.5542542499847656E-2</c:v>
                </c:pt>
                <c:pt idx="169">
                  <c:v>1.150668629123075E-2</c:v>
                </c:pt>
                <c:pt idx="170">
                  <c:v>7.4773471475211295E-3</c:v>
                </c:pt>
                <c:pt idx="171">
                  <c:v>3.4561196710818365E-3</c:v>
                </c:pt>
                <c:pt idx="172">
                  <c:v>-5.5539428324991036E-4</c:v>
                </c:pt>
                <c:pt idx="173">
                  <c:v>-4.5555875835603388E-3</c:v>
                </c:pt>
                <c:pt idx="174">
                  <c:v>-8.542849811224329E-3</c:v>
                </c:pt>
                <c:pt idx="175">
                  <c:v>-1.2515569260479253E-2</c:v>
                </c:pt>
                <c:pt idx="176">
                  <c:v>-1.6472134940606509E-2</c:v>
                </c:pt>
                <c:pt idx="177">
                  <c:v>-2.0410938573434123E-2</c:v>
                </c:pt>
                <c:pt idx="178">
                  <c:v>-2.4330376580820712E-2</c:v>
                </c:pt>
                <c:pt idx="179">
                  <c:v>-2.8228852054033027E-2</c:v>
                </c:pt>
                <c:pt idx="180">
                  <c:v>-3.2104776699172888E-2</c:v>
                </c:pt>
                <c:pt idx="181">
                  <c:v>-3.5956572752217753E-2</c:v>
                </c:pt>
                <c:pt idx="182">
                  <c:v>-3.978267485645226E-2</c:v>
                </c:pt>
                <c:pt idx="183">
                  <c:v>-4.3581531896560222E-2</c:v>
                </c:pt>
                <c:pt idx="184">
                  <c:v>-4.7351608782904009E-2</c:v>
                </c:pt>
                <c:pt idx="185">
                  <c:v>-5.109138818006187E-2</c:v>
                </c:pt>
                <c:pt idx="186">
                  <c:v>-5.4799372173459204E-2</c:v>
                </c:pt>
                <c:pt idx="187">
                  <c:v>-5.8474083869420213E-2</c:v>
                </c:pt>
                <c:pt idx="188">
                  <c:v>-6.21140689221793E-2</c:v>
                </c:pt>
                <c:pt idx="189">
                  <c:v>-6.5717896984269331E-2</c:v>
                </c:pt>
                <c:pt idx="190">
                  <c:v>-6.9284163074129879E-2</c:v>
                </c:pt>
                <c:pt idx="191">
                  <c:v>-7.2811488858416595E-2</c:v>
                </c:pt>
                <c:pt idx="192">
                  <c:v>-7.6298523843474797E-2</c:v>
                </c:pt>
                <c:pt idx="193">
                  <c:v>-7.9743946473824323E-2</c:v>
                </c:pt>
                <c:pt idx="194">
                  <c:v>-8.3146465133783209E-2</c:v>
                </c:pt>
                <c:pt idx="195">
                  <c:v>-8.6504819049846304E-2</c:v>
                </c:pt>
                <c:pt idx="196">
                  <c:v>-8.9817779091891481E-2</c:v>
                </c:pt>
                <c:pt idx="197">
                  <c:v>-9.3084148470813588E-2</c:v>
                </c:pt>
                <c:pt idx="198">
                  <c:v>-9.6302763332346331E-2</c:v>
                </c:pt>
                <c:pt idx="199">
                  <c:v>-9.9472493244602944E-2</c:v>
                </c:pt>
                <c:pt idx="200">
                  <c:v>-0.10259224158096103</c:v>
                </c:pt>
                <c:pt idx="201">
                  <c:v>-0.10566094579670704</c:v>
                </c:pt>
                <c:pt idx="202">
                  <c:v>-0.10867757760035524</c:v>
                </c:pt>
                <c:pt idx="203">
                  <c:v>-0.11164114302139616</c:v>
                </c:pt>
                <c:pt idx="204">
                  <c:v>-0.11455068237452615</c:v>
                </c:pt>
                <c:pt idx="205">
                  <c:v>-0.11740527012343627</c:v>
                </c:pt>
                <c:pt idx="206">
                  <c:v>-0.12020401464540065</c:v>
                </c:pt>
                <c:pt idx="207">
                  <c:v>-0.12294605789939439</c:v>
                </c:pt>
                <c:pt idx="208">
                  <c:v>-0.12563057500173436</c:v>
                </c:pt>
                <c:pt idx="209">
                  <c:v>-0.12825677371059285</c:v>
                </c:pt>
                <c:pt idx="210">
                  <c:v>-0.13082389382542203</c:v>
                </c:pt>
                <c:pt idx="211">
                  <c:v>-0.13333120650330521</c:v>
                </c:pt>
                <c:pt idx="212">
                  <c:v>-0.13577801349753038</c:v>
                </c:pt>
                <c:pt idx="213">
                  <c:v>-0.1381636463231839</c:v>
                </c:pt>
                <c:pt idx="214">
                  <c:v>-0.14048746535356216</c:v>
                </c:pt>
                <c:pt idx="215">
                  <c:v>-0.14274885885414079</c:v>
                </c:pt>
                <c:pt idx="216">
                  <c:v>-0.14494724195799691</c:v>
                </c:pt>
                <c:pt idx="217">
                  <c:v>-0.14708205558863341</c:v>
                </c:pt>
                <c:pt idx="218">
                  <c:v>-0.14915276533730726</c:v>
                </c:pt>
                <c:pt idx="219">
                  <c:v>-0.15115886029865599</c:v>
                </c:pt>
                <c:pt idx="220">
                  <c:v>-0.1530998518727209</c:v>
                </c:pt>
                <c:pt idx="221">
                  <c:v>-0.15497527253819854</c:v>
                </c:pt>
                <c:pt idx="222">
                  <c:v>-0.1567846746049959</c:v>
                </c:pt>
                <c:pt idx="223">
                  <c:v>-0.15852762895083217</c:v>
                </c:pt>
                <c:pt idx="224">
                  <c:v>-0.16020372375036196</c:v>
                </c:pt>
                <c:pt idx="225">
                  <c:v>-0.1618125632021794</c:v>
                </c:pt>
                <c:pt idx="226">
                  <c:v>-0.16335376626205189</c:v>
                </c:pt>
                <c:pt idx="227">
                  <c:v>-0.1648269653879133</c:v>
                </c:pt>
                <c:pt idx="228">
                  <c:v>-0.16623180530521253</c:v>
                </c:pt>
                <c:pt idx="229">
                  <c:v>-0.16756794179916845</c:v>
                </c:pt>
                <c:pt idx="230">
                  <c:v>-0.16883504054033871</c:v>
                </c:pt>
                <c:pt idx="231">
                  <c:v>-0.17003277595277311</c:v>
                </c:pt>
                <c:pt idx="232">
                  <c:v>-0.17116083013076455</c:v>
                </c:pt>
                <c:pt idx="233">
                  <c:v>-0.17221889181209882</c:v>
                </c:pt>
                <c:pt idx="234">
                  <c:v>-0.17320665541500446</c:v>
                </c:pt>
                <c:pt idx="235">
                  <c:v>-0.17412382014770955</c:v>
                </c:pt>
                <c:pt idx="236">
                  <c:v>-0.17497008919606039</c:v>
                </c:pt>
                <c:pt idx="237">
                  <c:v>-0.17574516899920489</c:v>
                </c:pt>
                <c:pt idx="238">
                  <c:v>-0.17644876861947267</c:v>
                </c:pt>
                <c:pt idx="239">
                  <c:v>-0.17708059921472596</c:v>
                </c:pt>
                <c:pt idx="240">
                  <c:v>-0.17764037362126217</c:v>
                </c:pt>
                <c:pt idx="241">
                  <c:v>-0.1781278060544782</c:v>
                </c:pt>
                <c:pt idx="242">
                  <c:v>-0.17854261193524223</c:v>
                </c:pt>
                <c:pt idx="243">
                  <c:v>-0.17888450784976229</c:v>
                </c:pt>
                <c:pt idx="244">
                  <c:v>-0.17915321165024878</c:v>
                </c:pt>
                <c:pt idx="245">
                  <c:v>-0.17934844270440564</c:v>
                </c:pt>
                <c:pt idx="246">
                  <c:v>-0.1794699223004983</c:v>
                </c:pt>
                <c:pt idx="247">
                  <c:v>-0.17951737421534197</c:v>
                </c:pt>
                <c:pt idx="248">
                  <c:v>-0.17949052545288247</c:v>
                </c:pt>
                <c:pt idx="249">
                  <c:v>-0.17938910715889733</c:v>
                </c:pt>
                <c:pt idx="250">
                  <c:v>-0.17921285571876844</c:v>
                </c:pt>
                <c:pt idx="251">
                  <c:v>-0.17896151404487526</c:v>
                </c:pt>
                <c:pt idx="252">
                  <c:v>-0.17863483305758621</c:v>
                </c:pt>
                <c:pt idx="253">
                  <c:v>-0.17823257336649334</c:v>
                </c:pt>
                <c:pt idx="254">
                  <c:v>-0.17775450715503816</c:v>
                </c:pt>
                <c:pt idx="255">
                  <c:v>-0.17720042027234495</c:v>
                </c:pt>
                <c:pt idx="256">
                  <c:v>-0.1765701145352665</c:v>
                </c:pt>
                <c:pt idx="257">
                  <c:v>-0.17586341024242635</c:v>
                </c:pt>
                <c:pt idx="258">
                  <c:v>-0.17508014890088308</c:v>
                </c:pt>
                <c:pt idx="259">
                  <c:v>-0.17422019616467566</c:v>
                </c:pt>
                <c:pt idx="260">
                  <c:v>-0.17328344498451287</c:v>
                </c:pt>
                <c:pt idx="261">
                  <c:v>-0.1722698189645584</c:v>
                </c:pt>
                <c:pt idx="262">
                  <c:v>-0.17117927592186799</c:v>
                </c:pt>
                <c:pt idx="263">
                  <c:v>-0.17001181164269941</c:v>
                </c:pt>
                <c:pt idx="264">
                  <c:v>-0.16876746382693497</c:v>
                </c:pt>
                <c:pt idx="265">
                  <c:v>-0.16744631621054573</c:v>
                </c:pt>
                <c:pt idx="266">
                  <c:v>-0.16604850285463257</c:v>
                </c:pt>
                <c:pt idx="267">
                  <c:v>-0.1645742125855989</c:v>
                </c:pt>
                <c:pt idx="268">
                  <c:v>-0.16302369357137891</c:v>
                </c:pt>
                <c:pt idx="269">
                  <c:v>-0.16139725801350391</c:v>
                </c:pt>
                <c:pt idx="270">
                  <c:v>-0.15969528693416102</c:v>
                </c:pt>
                <c:pt idx="271">
                  <c:v>-0.15791823503480451</c:v>
                </c:pt>
                <c:pt idx="272">
                  <c:v>-0.15606663559928879</c:v>
                </c:pt>
                <c:pt idx="273">
                  <c:v>-0.15414110541326487</c:v>
                </c:pt>
                <c:pt idx="274">
                  <c:v>-0.15214234966847329</c:v>
                </c:pt>
                <c:pt idx="275">
                  <c:v>-0.15007116681819266</c:v>
                </c:pt>
                <c:pt idx="276">
                  <c:v>-0.14792845334771965</c:v>
                </c:pt>
                <c:pt idx="277">
                  <c:v>-0.14571520842253882</c:v>
                </c:pt>
                <c:pt idx="278">
                  <c:v>-0.14343253837351178</c:v>
                </c:pt>
                <c:pt idx="279">
                  <c:v>-0.14108166097749741</c:v>
                </c:pt>
                <c:pt idx="280">
                  <c:v>-0.13866390949100893</c:v>
                </c:pt>
                <c:pt idx="281">
                  <c:v>-0.13618073639197625</c:v>
                </c:pt>
                <c:pt idx="282">
                  <c:v>-0.13363371678514113</c:v>
                </c:pt>
                <c:pt idx="283">
                  <c:v>-0.13102455142650538</c:v>
                </c:pt>
                <c:pt idx="284">
                  <c:v>-0.1283550693211577</c:v>
                </c:pt>
                <c:pt idx="285">
                  <c:v>-0.12562722985136165</c:v>
                </c:pt>
                <c:pt idx="286">
                  <c:v>-0.12284312439131551</c:v>
                </c:pt>
                <c:pt idx="287">
                  <c:v>-0.12000497736854765</c:v>
                </c:pt>
                <c:pt idx="288">
                  <c:v>-0.11711514673306089</c:v>
                </c:pt>
                <c:pt idx="289">
                  <c:v>-0.11417612379865671</c:v>
                </c:pt>
                <c:pt idx="290">
                  <c:v>-0.11119053242609933</c:v>
                </c:pt>
                <c:pt idx="291">
                  <c:v>-0.10816112751904772</c:v>
                </c:pt>
                <c:pt idx="292">
                  <c:v>-0.10509079281204547</c:v>
                </c:pt>
                <c:pt idx="293">
                  <c:v>-0.10198253793221479</c:v>
                </c:pt>
                <c:pt idx="294">
                  <c:v>-9.8839494725167842E-2</c:v>
                </c:pt>
                <c:pt idx="295">
                  <c:v>-9.5664912838698157E-2</c:v>
                </c:pt>
                <c:pt idx="296">
                  <c:v>-9.2462154567811261E-2</c:v>
                </c:pt>
                <c:pt idx="297">
                  <c:v>-8.9234688969499043E-2</c:v>
                </c:pt>
                <c:pt idx="298">
                  <c:v>-8.5986085263868528E-2</c:v>
                </c:pt>
                <c:pt idx="299">
                  <c:v>-8.2720005544857589E-2</c:v>
                </c:pt>
                <c:pt idx="300">
                  <c:v>-7.9440196832128329E-2</c:v>
                </c:pt>
                <c:pt idx="301">
                  <c:v>-7.6150482501251116E-2</c:v>
                </c:pt>
                <c:pt idx="302">
                  <c:v>-7.2854753137815198E-2</c:v>
                </c:pt>
                <c:pt idx="303">
                  <c:v>-6.9556956866164477E-2</c:v>
                </c:pt>
                <c:pt idx="304">
                  <c:v>-6.6261089210367885E-2</c:v>
                </c:pt>
                <c:pt idx="305">
                  <c:v>-6.2971182550106253E-2</c:v>
                </c:pt>
                <c:pt idx="306">
                  <c:v>-5.9691295237725317E-2</c:v>
                </c:pt>
                <c:pt idx="307">
                  <c:v>-5.64255004485128E-2</c:v>
                </c:pt>
                <c:pt idx="308">
                  <c:v>-5.3177874837191386E-2</c:v>
                </c:pt>
                <c:pt idx="309">
                  <c:v>-4.9952487076506014E-2</c:v>
                </c:pt>
                <c:pt idx="310">
                  <c:v>-4.6753386353986626E-2</c:v>
                </c:pt>
                <c:pt idx="311">
                  <c:v>-4.3584590904372611E-2</c:v>
                </c:pt>
                <c:pt idx="312">
                  <c:v>-4.0450076650692335E-2</c:v>
                </c:pt>
                <c:pt idx="313">
                  <c:v>-3.7353766029348812E-2</c:v>
                </c:pt>
                <c:pt idx="314">
                  <c:v>-3.429951706635137E-2</c:v>
                </c:pt>
                <c:pt idx="315">
                  <c:v>-3.1291112771449692E-2</c:v>
                </c:pt>
                <c:pt idx="316">
                  <c:v>-2.8332250910239498E-2</c:v>
                </c:pt>
                <c:pt idx="317">
                  <c:v>-2.5426534207611429E-2</c:v>
                </c:pt>
                <c:pt idx="318">
                  <c:v>-2.2577461032062818E-2</c:v>
                </c:pt>
                <c:pt idx="319">
                  <c:v>-1.9788416599645364E-2</c:v>
                </c:pt>
                <c:pt idx="320">
                  <c:v>-1.7062664732655497E-2</c:v>
                </c:pt>
                <c:pt idx="321">
                  <c:v>-1.4403340197532311E-2</c:v>
                </c:pt>
                <c:pt idx="322">
                  <c:v>-1.1813441640007527E-2</c:v>
                </c:pt>
                <c:pt idx="323">
                  <c:v>-9.295825127799362E-3</c:v>
                </c:pt>
                <c:pt idx="324">
                  <c:v>-6.8531983025945653E-3</c:v>
                </c:pt>
                <c:pt idx="325">
                  <c:v>-4.4881151367790473E-3</c:v>
                </c:pt>
                <c:pt idx="326">
                  <c:v>-2.2029712832614123E-3</c:v>
                </c:pt>
                <c:pt idx="327">
                  <c:v>0</c:v>
                </c:pt>
                <c:pt idx="328">
                  <c:v>2.1187313739496894E-3</c:v>
                </c:pt>
                <c:pt idx="329">
                  <c:v>4.1513244188173259E-3</c:v>
                </c:pt>
                <c:pt idx="330">
                  <c:v>6.0960521433685022E-3</c:v>
                </c:pt>
                <c:pt idx="331">
                  <c:v>7.9513610376820143E-3</c:v>
                </c:pt>
                <c:pt idx="332">
                  <c:v>9.7158727055836058E-3</c:v>
                </c:pt>
                <c:pt idx="333">
                  <c:v>1.1388385114787444E-2</c:v>
                </c:pt>
                <c:pt idx="334">
                  <c:v>1.2967873501819086E-2</c:v>
                </c:pt>
                <c:pt idx="335">
                  <c:v>1.4453490966656934E-2</c:v>
                </c:pt>
                <c:pt idx="336">
                  <c:v>1.5844568791984565E-2</c:v>
                </c:pt>
                <c:pt idx="337">
                  <c:v>1.7140616515893825E-2</c:v>
                </c:pt>
                <c:pt idx="338">
                  <c:v>1.8341321785150577E-2</c:v>
                </c:pt>
                <c:pt idx="339">
                  <c:v>1.9446550009292018E-2</c:v>
                </c:pt>
                <c:pt idx="340">
                  <c:v>2.0456343831326884E-2</c:v>
                </c:pt>
                <c:pt idx="341">
                  <c:v>2.1370922424186367E-2</c:v>
                </c:pt>
                <c:pt idx="342">
                  <c:v>2.2190680615243985E-2</c:v>
                </c:pt>
                <c:pt idx="343">
                  <c:v>2.2916187834691182E-2</c:v>
                </c:pt>
                <c:pt idx="344">
                  <c:v>2.3548186876178545E-2</c:v>
                </c:pt>
                <c:pt idx="345">
                  <c:v>2.4087592451566997E-2</c:v>
                </c:pt>
                <c:pt idx="346">
                  <c:v>2.4535489514639353E-2</c:v>
                </c:pt>
                <c:pt idx="347">
                  <c:v>2.4893131322637263E-2</c:v>
                </c:pt>
                <c:pt idx="348">
                  <c:v>2.516193719948534E-2</c:v>
                </c:pt>
                <c:pt idx="349">
                  <c:v>2.5343489958586263E-2</c:v>
                </c:pt>
                <c:pt idx="350">
                  <c:v>2.5439532940942033E-2</c:v>
                </c:pt>
                <c:pt idx="351">
                  <c:v>2.5451966621832689E-2</c:v>
                </c:pt>
                <c:pt idx="352">
                  <c:v>2.5382844736483223E-2</c:v>
                </c:pt>
                <c:pt idx="353">
                  <c:v>2.5234369878596841E-2</c:v>
                </c:pt>
                <c:pt idx="354">
                  <c:v>2.5008888525124728E-2</c:v>
                </c:pt>
                <c:pt idx="355">
                  <c:v>2.4708885445362316E-2</c:v>
                </c:pt>
                <c:pt idx="356">
                  <c:v>2.4336977458865094E-2</c:v>
                </c:pt>
                <c:pt idx="357">
                  <c:v>2.3895906510945419E-2</c:v>
                </c:pt>
                <c:pt idx="358">
                  <c:v>2.3388532046644706E-2</c:v>
                </c:pt>
                <c:pt idx="359">
                  <c:v>2.2817822670241128E-2</c:v>
                </c:pt>
                <c:pt idx="360">
                  <c:v>2.2186847092485973E-2</c:v>
                </c:pt>
                <c:pt idx="361">
                  <c:v>2.1498764376046253E-2</c:v>
                </c:pt>
                <c:pt idx="362">
                  <c:v>2.0756813506141114E-2</c:v>
                </c:pt>
                <c:pt idx="363">
                  <c:v>1.9964302324386729E-2</c:v>
                </c:pt>
                <c:pt idx="364">
                  <c:v>1.9124595878069695E-2</c:v>
                </c:pt>
                <c:pt idx="365">
                  <c:v>1.8241104251431217E-2</c:v>
                </c:pt>
                <c:pt idx="366">
                  <c:v>1.7317269956300674E-2</c:v>
                </c:pt>
                <c:pt idx="367">
                  <c:v>1.6356554972176252E-2</c:v>
                </c:pt>
                <c:pt idx="368">
                  <c:v>1.5362427537486401E-2</c:v>
                </c:pt>
                <c:pt idx="369">
                  <c:v>1.4338348798930145E-2</c:v>
                </c:pt>
                <c:pt idx="370">
                  <c:v>1.3287759436330315E-2</c:v>
                </c:pt>
                <c:pt idx="371">
                  <c:v>1.2214066383554822E-2</c:v>
                </c:pt>
                <c:pt idx="372">
                  <c:v>1.1120629767368051E-2</c:v>
                </c:pt>
                <c:pt idx="373">
                  <c:v>1.0010750188349959E-2</c:v>
                </c:pt>
                <c:pt idx="374">
                  <c:v>8.8876564626705346E-3</c:v>
                </c:pt>
                <c:pt idx="375">
                  <c:v>7.7544939420590708E-3</c:v>
                </c:pt>
                <c:pt idx="376">
                  <c:v>6.6143135183924784E-3</c:v>
                </c:pt>
                <c:pt idx="377">
                  <c:v>5.4700614135549941E-3</c:v>
                </c:pt>
                <c:pt idx="378">
                  <c:v>4.3245698411782385E-3</c:v>
                </c:pt>
                <c:pt idx="379">
                  <c:v>3.1805486162008734E-3</c:v>
                </c:pt>
                <c:pt idx="380">
                  <c:v>2.0405777746557163E-3</c:v>
                </c:pt>
                <c:pt idx="381">
                  <c:v>9.0710124772908074E-4</c:v>
                </c:pt>
                <c:pt idx="382">
                  <c:v>-2.1757837480418374E-4</c:v>
                </c:pt>
                <c:pt idx="383">
                  <c:v>-1.3313039788966918E-3</c:v>
                </c:pt>
                <c:pt idx="384">
                  <c:v>-2.4320669549524609E-3</c:v>
                </c:pt>
                <c:pt idx="385">
                  <c:v>-3.5180091355160314E-3</c:v>
                </c:pt>
                <c:pt idx="386">
                  <c:v>-4.5874236688412395E-3</c:v>
                </c:pt>
                <c:pt idx="387">
                  <c:v>-5.6387548677916399E-3</c:v>
                </c:pt>
                <c:pt idx="388">
                  <c:v>-6.6705970854457064E-3</c:v>
                </c:pt>
                <c:pt idx="389">
                  <c:v>-7.6816926773739524E-3</c:v>
                </c:pt>
                <c:pt idx="390">
                  <c:v>-8.6709291197824001E-3</c:v>
                </c:pt>
                <c:pt idx="391">
                  <c:v>-9.637335359039767E-3</c:v>
                </c:pt>
                <c:pt idx="392">
                  <c:v>-1.0580077470855542E-2</c:v>
                </c:pt>
                <c:pt idx="393">
                  <c:v>-1.1498453714779089E-2</c:v>
                </c:pt>
                <c:pt idx="394">
                  <c:v>-1.239188906583788E-2</c:v>
                </c:pt>
                <c:pt idx="395">
                  <c:v>-1.325992931012987E-2</c:v>
                </c:pt>
                <c:pt idx="396">
                  <c:v>-1.4102234786153467E-2</c:v>
                </c:pt>
                <c:pt idx="397">
                  <c:v>-1.4918573854679096E-2</c:v>
                </c:pt>
                <c:pt idx="398">
                  <c:v>-1.5708816172285367E-2</c:v>
                </c:pt>
                <c:pt idx="399">
                  <c:v>-1.6472925843762809E-2</c:v>
                </c:pt>
                <c:pt idx="400">
                  <c:v>-1.7210954520614052E-2</c:v>
                </c:pt>
                <c:pt idx="401">
                  <c:v>-1.7923034508058322E-2</c:v>
                </c:pt>
                <c:pt idx="402">
                  <c:v>-1.860937193797696E-2</c:v>
                </c:pt>
                <c:pt idx="403">
                  <c:v>-1.9270240057860377E-2</c:v>
                </c:pt>
                <c:pt idx="404">
                  <c:v>-1.9905972680451356E-2</c:v>
                </c:pt>
                <c:pt idx="405">
                  <c:v>-2.0516957832100502E-2</c:v>
                </c:pt>
                <c:pt idx="406">
                  <c:v>-2.1103631632849229E-2</c:v>
                </c:pt>
                <c:pt idx="407">
                  <c:v>-2.1666472433878425E-2</c:v>
                </c:pt>
                <c:pt idx="408">
                  <c:v>-2.22059952343443E-2</c:v>
                </c:pt>
                <c:pt idx="409">
                  <c:v>-2.2722746392595639E-2</c:v>
                </c:pt>
                <c:pt idx="410">
                  <c:v>-2.3217298644540918E-2</c:v>
                </c:pt>
                <c:pt idx="411">
                  <c:v>-2.3690246434149742E-2</c:v>
                </c:pt>
                <c:pt idx="412">
                  <c:v>-2.4142201561012655E-2</c:v>
                </c:pt>
                <c:pt idx="413">
                  <c:v>-2.4573789144072933E-2</c:v>
                </c:pt>
                <c:pt idx="414">
                  <c:v>-2.4985643897220911E-2</c:v>
                </c:pt>
                <c:pt idx="415">
                  <c:v>-2.5378406712665225E-2</c:v>
                </c:pt>
                <c:pt idx="416">
                  <c:v>-2.5752721542382062E-2</c:v>
                </c:pt>
                <c:pt idx="417">
                  <c:v>-2.6109232568666485E-2</c:v>
                </c:pt>
                <c:pt idx="418">
                  <c:v>-2.6448581652431358E-2</c:v>
                </c:pt>
                <c:pt idx="419">
                  <c:v>-2.6771406045835278E-2</c:v>
                </c:pt>
                <c:pt idx="420">
                  <c:v>-2.707833635675172E-2</c:v>
                </c:pt>
                <c:pt idx="421">
                  <c:v>-2.7369994751644811E-2</c:v>
                </c:pt>
                <c:pt idx="422">
                  <c:v>-2.764699338066734E-2</c:v>
                </c:pt>
                <c:pt idx="423">
                  <c:v>-2.7909933012455923E-2</c:v>
                </c:pt>
                <c:pt idx="424">
                  <c:v>-2.8159401863151245E-2</c:v>
                </c:pt>
                <c:pt idx="425">
                  <c:v>-2.8395974605695429E-2</c:v>
                </c:pt>
                <c:pt idx="426">
                  <c:v>-2.8620211545257845E-2</c:v>
                </c:pt>
                <c:pt idx="427">
                  <c:v>-2.8832657947345908E-2</c:v>
                </c:pt>
                <c:pt idx="428">
                  <c:v>-2.9033843505827051E-2</c:v>
                </c:pt>
                <c:pt idx="429">
                  <c:v>-2.9224281937139551E-2</c:v>
                </c:pt>
                <c:pt idx="430">
                  <c:v>-2.9404470690533202E-2</c:v>
                </c:pt>
                <c:pt idx="431">
                  <c:v>-2.9574890760880379E-2</c:v>
                </c:pt>
                <c:pt idx="432">
                  <c:v>-2.9736006595651787E-2</c:v>
                </c:pt>
                <c:pt idx="433">
                  <c:v>-2.9888266083819559E-2</c:v>
                </c:pt>
                <c:pt idx="434">
                  <c:v>-3.0032100618942792E-2</c:v>
                </c:pt>
                <c:pt idx="435">
                  <c:v>-3.0167925226649572E-2</c:v>
                </c:pt>
                <c:pt idx="436">
                  <c:v>-3.0296138749495327E-2</c:v>
                </c:pt>
                <c:pt idx="437">
                  <c:v>-3.0417124080091895E-2</c:v>
                </c:pt>
                <c:pt idx="438">
                  <c:v>-3.0531248437643654E-2</c:v>
                </c:pt>
                <c:pt idx="439">
                  <c:v>-3.0638863679847361E-2</c:v>
                </c:pt>
                <c:pt idx="440">
                  <c:v>-3.0740306645594018E-2</c:v>
                </c:pt>
                <c:pt idx="441">
                  <c:v>-3.0835899522557497E-2</c:v>
                </c:pt>
                <c:pt idx="442">
                  <c:v>-3.0925950235268118E-2</c:v>
                </c:pt>
                <c:pt idx="443">
                  <c:v>-3.1010752849454093E-2</c:v>
                </c:pt>
                <c:pt idx="444">
                  <c:v>-3.1090587988437335E-2</c:v>
                </c:pt>
                <c:pt idx="445">
                  <c:v>-3.1165723258485656E-2</c:v>
                </c:pt>
                <c:pt idx="446">
                  <c:v>-3.1236413680101549E-2</c:v>
                </c:pt>
                <c:pt idx="447">
                  <c:v>-3.1302902122224197E-2</c:v>
                </c:pt>
                <c:pt idx="448">
                  <c:v>-3.1365419737380051E-2</c:v>
                </c:pt>
                <c:pt idx="449">
                  <c:v>-3.1424186394918507E-2</c:v>
                </c:pt>
                <c:pt idx="450">
                  <c:v>-3.1479411111728695E-2</c:v>
                </c:pt>
                <c:pt idx="451">
                  <c:v>-3.1531292477360751E-2</c:v>
                </c:pt>
                <c:pt idx="452">
                  <c:v>-3.1580019073498278E-2</c:v>
                </c:pt>
                <c:pt idx="453">
                  <c:v>-3.1625769885888388E-2</c:v>
                </c:pt>
                <c:pt idx="454">
                  <c:v>-3.1668714707890899E-2</c:v>
                </c:pt>
                <c:pt idx="455">
                  <c:v>-3.1709014534822444E-2</c:v>
                </c:pt>
                <c:pt idx="456">
                  <c:v>-3.174682194864431E-2</c:v>
                </c:pt>
                <c:pt idx="457">
                  <c:v>-3.1782281491775422E-2</c:v>
                </c:pt>
                <c:pt idx="458">
                  <c:v>-3.181553003092219E-2</c:v>
                </c:pt>
                <c:pt idx="459">
                  <c:v>-3.1846697109141786E-2</c:v>
                </c:pt>
                <c:pt idx="460">
                  <c:v>-3.1875905286796069E-2</c:v>
                </c:pt>
                <c:pt idx="461">
                  <c:v>-3.1903270470969858E-2</c:v>
                </c:pt>
                <c:pt idx="462">
                  <c:v>-3.1928902233627099E-2</c:v>
                </c:pt>
                <c:pt idx="463">
                  <c:v>-3.1952904117776626E-2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7272"/>
        <c:axId val="382690408"/>
      </c:scatterChart>
      <c:valAx>
        <c:axId val="382687272"/>
        <c:scaling>
          <c:logBase val="10"/>
          <c:orientation val="minMax"/>
          <c:max val="100000"/>
          <c:min val="1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690408"/>
        <c:crossesAt val="-100"/>
        <c:crossBetween val="midCat"/>
      </c:valAx>
      <c:valAx>
        <c:axId val="3826904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87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RIAA Standard Equalization Curve</a:t>
            </a:r>
          </a:p>
          <a:p>
            <a:pPr>
              <a:defRPr/>
            </a:pPr>
            <a:r>
              <a:rPr lang="en-US"/>
              <a:t>75 mS, 318 mS, 3180 mS,</a:t>
            </a:r>
            <a:r>
              <a:rPr lang="en-US" baseline="0"/>
              <a:t> (3.18 mS, AW)</a:t>
            </a:r>
          </a:p>
          <a:p>
            <a:pPr>
              <a:defRPr/>
            </a:pPr>
            <a:r>
              <a:rPr lang="en-US" baseline="0"/>
              <a:t>R. Murdey, RJM Audio, March 2013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'RIAA Reference'!$I$11</c:f>
              <c:strCache>
                <c:ptCount val="1"/>
                <c:pt idx="0">
                  <c:v>RIAA(AW)</c:v>
                </c:pt>
              </c:strCache>
            </c:strRef>
          </c:tx>
          <c:spPr>
            <a:ln>
              <a:solidFill>
                <a:srgbClr val="4BACC6"/>
              </a:solidFill>
              <a:prstDash val="dash"/>
            </a:ln>
          </c:spPr>
          <c:marker>
            <c:symbol val="none"/>
          </c:marker>
          <c:xVal>
            <c:numRef>
              <c:f>'RIAA Reference'!$B$12:$B$500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  <c:pt idx="464">
                  <c:v>41324.886258505867</c:v>
                </c:pt>
                <c:pt idx="465">
                  <c:v>42797.782639232042</c:v>
                </c:pt>
                <c:pt idx="466">
                  <c:v>44328.290523661155</c:v>
                </c:pt>
                <c:pt idx="467">
                  <c:v>45918.847181517689</c:v>
                </c:pt>
                <c:pt idx="468">
                  <c:v>47572.000291451426</c:v>
                </c:pt>
                <c:pt idx="469">
                  <c:v>49290.413256943662</c:v>
                </c:pt>
                <c:pt idx="470">
                  <c:v>51076.870792676789</c:v>
                </c:pt>
                <c:pt idx="471">
                  <c:v>52934.284795833388</c:v>
                </c:pt>
                <c:pt idx="472">
                  <c:v>54865.700517617086</c:v>
                </c:pt>
                <c:pt idx="473">
                  <c:v>56874.303051131443</c:v>
                </c:pt>
                <c:pt idx="474">
                  <c:v>58963.424152674896</c:v>
                </c:pt>
                <c:pt idx="475">
                  <c:v>61136.549414462243</c:v>
                </c:pt>
                <c:pt idx="476">
                  <c:v>63397.325807813075</c:v>
                </c:pt>
                <c:pt idx="477">
                  <c:v>65749.569616917099</c:v>
                </c:pt>
                <c:pt idx="478">
                  <c:v>68197.274784438603</c:v>
                </c:pt>
                <c:pt idx="479">
                  <c:v>70744.621691428052</c:v>
                </c:pt>
                <c:pt idx="480">
                  <c:v>73395.9863952983</c:v>
                </c:pt>
                <c:pt idx="481">
                  <c:v>76155.950350975691</c:v>
                </c:pt>
                <c:pt idx="482">
                  <c:v>79029.310641786666</c:v>
                </c:pt>
                <c:pt idx="483">
                  <c:v>82021.090748160947</c:v>
                </c:pt>
                <c:pt idx="484">
                  <c:v>85136.551883858454</c:v>
                </c:pt>
                <c:pt idx="485">
                  <c:v>88381.204931137443</c:v>
                </c:pt>
                <c:pt idx="486">
                  <c:v>91760.823008112799</c:v>
                </c:pt>
                <c:pt idx="487">
                  <c:v>95281.45470346963</c:v>
                </c:pt>
                <c:pt idx="488">
                  <c:v>98949.438015762455</c:v>
                </c:pt>
              </c:numCache>
            </c:numRef>
          </c:xVal>
          <c:yVal>
            <c:numRef>
              <c:f>'RIAA Reference'!$I$12:$I$500</c:f>
              <c:numCache>
                <c:formatCode>General</c:formatCode>
                <c:ptCount val="489"/>
                <c:pt idx="0">
                  <c:v>19.829105623440679</c:v>
                </c:pt>
                <c:pt idx="1">
                  <c:v>19.826536823910466</c:v>
                </c:pt>
                <c:pt idx="2">
                  <c:v>19.823921552806446</c:v>
                </c:pt>
                <c:pt idx="3">
                  <c:v>19.821258865020567</c:v>
                </c:pt>
                <c:pt idx="4">
                  <c:v>19.81854779471777</c:v>
                </c:pt>
                <c:pt idx="5">
                  <c:v>19.815787354865961</c:v>
                </c:pt>
                <c:pt idx="6">
                  <c:v>19.812976536755802</c:v>
                </c:pt>
                <c:pt idx="7">
                  <c:v>19.810114309509835</c:v>
                </c:pt>
                <c:pt idx="8">
                  <c:v>19.807199619580949</c:v>
                </c:pt>
                <c:pt idx="9">
                  <c:v>19.804231390239917</c:v>
                </c:pt>
                <c:pt idx="10">
                  <c:v>19.801208521051869</c:v>
                </c:pt>
                <c:pt idx="11">
                  <c:v>19.798129887341389</c:v>
                </c:pt>
                <c:pt idx="12">
                  <c:v>19.794994339646244</c:v>
                </c:pt>
                <c:pt idx="13">
                  <c:v>19.791800703159314</c:v>
                </c:pt>
                <c:pt idx="14">
                  <c:v>19.788547777158747</c:v>
                </c:pt>
                <c:pt idx="15">
                  <c:v>19.785234334425997</c:v>
                </c:pt>
                <c:pt idx="16">
                  <c:v>19.781859120651674</c:v>
                </c:pt>
                <c:pt idx="17">
                  <c:v>19.778420853828926</c:v>
                </c:pt>
                <c:pt idx="18">
                  <c:v>19.77491822363416</c:v>
                </c:pt>
                <c:pt idx="19">
                  <c:v>19.771349890795097</c:v>
                </c:pt>
                <c:pt idx="20">
                  <c:v>19.767714486445637</c:v>
                </c:pt>
                <c:pt idx="21">
                  <c:v>19.764010611467793</c:v>
                </c:pt>
                <c:pt idx="22">
                  <c:v>19.760236835820116</c:v>
                </c:pt>
                <c:pt idx="23">
                  <c:v>19.756391697852685</c:v>
                </c:pt>
                <c:pt idx="24">
                  <c:v>19.752473703608445</c:v>
                </c:pt>
                <c:pt idx="25">
                  <c:v>19.748481326110639</c:v>
                </c:pt>
                <c:pt idx="26">
                  <c:v>19.744413004636382</c:v>
                </c:pt>
                <c:pt idx="27">
                  <c:v>19.740267143975899</c:v>
                </c:pt>
                <c:pt idx="28">
                  <c:v>19.736042113677733</c:v>
                </c:pt>
                <c:pt idx="29">
                  <c:v>19.731736247279333</c:v>
                </c:pt>
                <c:pt idx="30">
                  <c:v>19.727347841523176</c:v>
                </c:pt>
                <c:pt idx="31">
                  <c:v>19.72287515555831</c:v>
                </c:pt>
                <c:pt idx="32">
                  <c:v>19.718316410126988</c:v>
                </c:pt>
                <c:pt idx="33">
                  <c:v>19.713669786736546</c:v>
                </c:pt>
                <c:pt idx="34">
                  <c:v>19.708933426816309</c:v>
                </c:pt>
                <c:pt idx="35">
                  <c:v>19.704105430859467</c:v>
                </c:pt>
                <c:pt idx="36">
                  <c:v>19.69918385754988</c:v>
                </c:pt>
                <c:pt idx="37">
                  <c:v>19.694166722873767</c:v>
                </c:pt>
                <c:pt idx="38">
                  <c:v>19.689051999216243</c:v>
                </c:pt>
                <c:pt idx="39">
                  <c:v>19.683837614442659</c:v>
                </c:pt>
                <c:pt idx="40">
                  <c:v>19.678521450964848</c:v>
                </c:pt>
                <c:pt idx="41">
                  <c:v>19.673101344792187</c:v>
                </c:pt>
                <c:pt idx="42">
                  <c:v>19.66757508456757</c:v>
                </c:pt>
                <c:pt idx="43">
                  <c:v>19.661940410588411</c:v>
                </c:pt>
                <c:pt idx="44">
                  <c:v>19.656195013812649</c:v>
                </c:pt>
                <c:pt idx="45">
                  <c:v>19.65033653484997</c:v>
                </c:pt>
                <c:pt idx="46">
                  <c:v>19.644362562938369</c:v>
                </c:pt>
                <c:pt idx="47">
                  <c:v>19.638270634906188</c:v>
                </c:pt>
                <c:pt idx="48">
                  <c:v>19.632058234119839</c:v>
                </c:pt>
                <c:pt idx="49">
                  <c:v>19.625722789417477</c:v>
                </c:pt>
                <c:pt idx="50">
                  <c:v>19.619261674028824</c:v>
                </c:pt>
                <c:pt idx="51">
                  <c:v>19.61267220448153</c:v>
                </c:pt>
                <c:pt idx="52">
                  <c:v>19.605951639494318</c:v>
                </c:pt>
                <c:pt idx="53">
                  <c:v>19.599097178857292</c:v>
                </c:pt>
                <c:pt idx="54">
                  <c:v>19.592105962299943</c:v>
                </c:pt>
                <c:pt idx="55">
                  <c:v>19.584975068347166</c:v>
                </c:pt>
                <c:pt idx="56">
                  <c:v>19.577701513163827</c:v>
                </c:pt>
                <c:pt idx="57">
                  <c:v>19.570282249388516</c:v>
                </c:pt>
                <c:pt idx="58">
                  <c:v>19.562714164956972</c:v>
                </c:pt>
                <c:pt idx="59">
                  <c:v>19.554994081915915</c:v>
                </c:pt>
                <c:pt idx="60">
                  <c:v>19.547118755227984</c:v>
                </c:pt>
                <c:pt idx="61">
                  <c:v>19.539084871568456</c:v>
                </c:pt>
                <c:pt idx="62">
                  <c:v>19.530889048114719</c:v>
                </c:pt>
                <c:pt idx="63">
                  <c:v>19.522527831329324</c:v>
                </c:pt>
                <c:pt idx="64">
                  <c:v>19.513997695737459</c:v>
                </c:pt>
                <c:pt idx="65">
                  <c:v>19.505295042700091</c:v>
                </c:pt>
                <c:pt idx="66">
                  <c:v>19.496416199183678</c:v>
                </c:pt>
                <c:pt idx="67">
                  <c:v>19.487357416527701</c:v>
                </c:pt>
                <c:pt idx="68">
                  <c:v>19.478114869211279</c:v>
                </c:pt>
                <c:pt idx="69">
                  <c:v>19.46868465362013</c:v>
                </c:pt>
                <c:pt idx="70">
                  <c:v>19.459062786815299</c:v>
                </c:pt>
                <c:pt idx="71">
                  <c:v>19.449245205305211</c:v>
                </c:pt>
                <c:pt idx="72">
                  <c:v>19.439227763822551</c:v>
                </c:pt>
                <c:pt idx="73">
                  <c:v>19.429006234107678</c:v>
                </c:pt>
                <c:pt idx="74">
                  <c:v>19.418576303700309</c:v>
                </c:pt>
                <c:pt idx="75">
                  <c:v>19.407933574741413</c:v>
                </c:pt>
                <c:pt idx="76">
                  <c:v>19.397073562787121</c:v>
                </c:pt>
                <c:pt idx="77">
                  <c:v>19.385991695636978</c:v>
                </c:pt>
                <c:pt idx="78">
                  <c:v>19.374683312178377</c:v>
                </c:pt>
                <c:pt idx="79">
                  <c:v>19.363143661249765</c:v>
                </c:pt>
                <c:pt idx="80">
                  <c:v>19.351367900524782</c:v>
                </c:pt>
                <c:pt idx="81">
                  <c:v>19.33935109541995</c:v>
                </c:pt>
                <c:pt idx="82">
                  <c:v>19.327088218028532</c:v>
                </c:pt>
                <c:pt idx="83">
                  <c:v>19.314574146083217</c:v>
                </c:pt>
                <c:pt idx="84">
                  <c:v>19.301803661950572</c:v>
                </c:pt>
                <c:pt idx="85">
                  <c:v>19.288771451660168</c:v>
                </c:pt>
                <c:pt idx="86">
                  <c:v>19.275472103971499</c:v>
                </c:pt>
                <c:pt idx="87">
                  <c:v>19.261900109481928</c:v>
                </c:pt>
                <c:pt idx="88">
                  <c:v>19.248049859778998</c:v>
                </c:pt>
                <c:pt idx="89">
                  <c:v>19.233915646640526</c:v>
                </c:pt>
                <c:pt idx="90">
                  <c:v>19.219491661286106</c:v>
                </c:pt>
                <c:pt idx="91">
                  <c:v>19.204771993683821</c:v>
                </c:pt>
                <c:pt idx="92">
                  <c:v>19.189750631915768</c:v>
                </c:pt>
                <c:pt idx="93">
                  <c:v>19.174421461606677</c:v>
                </c:pt>
                <c:pt idx="94">
                  <c:v>19.158778265419365</c:v>
                </c:pt>
                <c:pt idx="95">
                  <c:v>19.142814722621512</c:v>
                </c:pt>
                <c:pt idx="96">
                  <c:v>19.126524408727931</c:v>
                </c:pt>
                <c:pt idx="97">
                  <c:v>19.109900795222728</c:v>
                </c:pt>
                <c:pt idx="98">
                  <c:v>19.09293724936602</c:v>
                </c:pt>
                <c:pt idx="99">
                  <c:v>19.07562703408971</c:v>
                </c:pt>
                <c:pt idx="100">
                  <c:v>19.057963307987187</c:v>
                </c:pt>
                <c:pt idx="101">
                  <c:v>19.039939125401649</c:v>
                </c:pt>
                <c:pt idx="102">
                  <c:v>19.021547436618075</c:v>
                </c:pt>
                <c:pt idx="103">
                  <c:v>19.002781088163832</c:v>
                </c:pt>
                <c:pt idx="104">
                  <c:v>18.983632823222852</c:v>
                </c:pt>
                <c:pt idx="105">
                  <c:v>18.964095282168728</c:v>
                </c:pt>
                <c:pt idx="106">
                  <c:v>18.944161003221645</c:v>
                </c:pt>
                <c:pt idx="107">
                  <c:v>18.923822423234586</c:v>
                </c:pt>
                <c:pt idx="108">
                  <c:v>18.903071878613922</c:v>
                </c:pt>
                <c:pt idx="109">
                  <c:v>18.881901606379607</c:v>
                </c:pt>
                <c:pt idx="110">
                  <c:v>18.860303745370381</c:v>
                </c:pt>
                <c:pt idx="111">
                  <c:v>18.838270337599035</c:v>
                </c:pt>
                <c:pt idx="112">
                  <c:v>18.815793329763043</c:v>
                </c:pt>
                <c:pt idx="113">
                  <c:v>18.792864574915669</c:v>
                </c:pt>
                <c:pt idx="114">
                  <c:v>18.769475834302622</c:v>
                </c:pt>
                <c:pt idx="115">
                  <c:v>18.745618779369273</c:v>
                </c:pt>
                <c:pt idx="116">
                  <c:v>18.721284993943264</c:v>
                </c:pt>
                <c:pt idx="117">
                  <c:v>18.696465976597313</c:v>
                </c:pt>
                <c:pt idx="118">
                  <c:v>18.671153143196722</c:v>
                </c:pt>
                <c:pt idx="119">
                  <c:v>18.645337829636109</c:v>
                </c:pt>
                <c:pt idx="120">
                  <c:v>18.6190112947695</c:v>
                </c:pt>
                <c:pt idx="121">
                  <c:v>18.592164723537739</c:v>
                </c:pt>
                <c:pt idx="122">
                  <c:v>18.56478923029707</c:v>
                </c:pt>
                <c:pt idx="123">
                  <c:v>18.536875862352211</c:v>
                </c:pt>
                <c:pt idx="124">
                  <c:v>18.508415603697145</c:v>
                </c:pt>
                <c:pt idx="125">
                  <c:v>18.479399378966402</c:v>
                </c:pt>
                <c:pt idx="126">
                  <c:v>18.449818057599334</c:v>
                </c:pt>
                <c:pt idx="127">
                  <c:v>18.41966245821931</c:v>
                </c:pt>
                <c:pt idx="128">
                  <c:v>18.388923353229711</c:v>
                </c:pt>
                <c:pt idx="129">
                  <c:v>18.357591473627583</c:v>
                </c:pt>
                <c:pt idx="130">
                  <c:v>18.325657514036074</c:v>
                </c:pt>
                <c:pt idx="131">
                  <c:v>18.293112137955426</c:v>
                </c:pt>
                <c:pt idx="132">
                  <c:v>18.259945983232612</c:v>
                </c:pt>
                <c:pt idx="133">
                  <c:v>18.226149667748462</c:v>
                </c:pt>
                <c:pt idx="134">
                  <c:v>18.191713795320958</c:v>
                </c:pt>
                <c:pt idx="135">
                  <c:v>18.156628961822616</c:v>
                </c:pt>
                <c:pt idx="136">
                  <c:v>18.120885761509289</c:v>
                </c:pt>
                <c:pt idx="137">
                  <c:v>18.084474793556964</c:v>
                </c:pt>
                <c:pt idx="138">
                  <c:v>18.047386668802712</c:v>
                </c:pt>
                <c:pt idx="139">
                  <c:v>18.009612016684915</c:v>
                </c:pt>
                <c:pt idx="140">
                  <c:v>17.971141492377548</c:v>
                </c:pt>
                <c:pt idx="141">
                  <c:v>17.931965784112258</c:v>
                </c:pt>
                <c:pt idx="142">
                  <c:v>17.892075620681609</c:v>
                </c:pt>
                <c:pt idx="143">
                  <c:v>17.851461779115684</c:v>
                </c:pt>
                <c:pt idx="144">
                  <c:v>17.810115092524036</c:v>
                </c:pt>
                <c:pt idx="145">
                  <c:v>17.768026458093761</c:v>
                </c:pt>
                <c:pt idx="146">
                  <c:v>17.72518684523407</c:v>
                </c:pt>
                <c:pt idx="147">
                  <c:v>17.681587303856798</c:v>
                </c:pt>
                <c:pt idx="148">
                  <c:v>17.637218972781845</c:v>
                </c:pt>
                <c:pt idx="149">
                  <c:v>17.592073088255511</c:v>
                </c:pt>
                <c:pt idx="150">
                  <c:v>17.546140992569274</c:v>
                </c:pt>
                <c:pt idx="151">
                  <c:v>17.499414142765918</c:v>
                </c:pt>
                <c:pt idx="152">
                  <c:v>17.451884119419041</c:v>
                </c:pt>
                <c:pt idx="153">
                  <c:v>17.403542635471748</c:v>
                </c:pt>
                <c:pt idx="154">
                  <c:v>17.354381545119448</c:v>
                </c:pt>
                <c:pt idx="155">
                  <c:v>17.304392852721573</c:v>
                </c:pt>
                <c:pt idx="156">
                  <c:v>17.253568721726005</c:v>
                </c:pt>
                <c:pt idx="157">
                  <c:v>17.201901483590277</c:v>
                </c:pt>
                <c:pt idx="158">
                  <c:v>17.14938364668274</c:v>
                </c:pt>
                <c:pt idx="159">
                  <c:v>17.096007905146784</c:v>
                </c:pt>
                <c:pt idx="160">
                  <c:v>17.041767147711106</c:v>
                </c:pt>
                <c:pt idx="161">
                  <c:v>16.986654466428597</c:v>
                </c:pt>
                <c:pt idx="162">
                  <c:v>16.93066316532661</c:v>
                </c:pt>
                <c:pt idx="163">
                  <c:v>16.873786768951078</c:v>
                </c:pt>
                <c:pt idx="164">
                  <c:v>16.816019030787348</c:v>
                </c:pt>
                <c:pt idx="165">
                  <c:v>16.757353941540384</c:v>
                </c:pt>
                <c:pt idx="166">
                  <c:v>16.697785737257476</c:v>
                </c:pt>
                <c:pt idx="167">
                  <c:v>16.637308907276857</c:v>
                </c:pt>
                <c:pt idx="168">
                  <c:v>16.575918201985779</c:v>
                </c:pt>
                <c:pt idx="169">
                  <c:v>16.51360864037251</c:v>
                </c:pt>
                <c:pt idx="170">
                  <c:v>16.450375517356793</c:v>
                </c:pt>
                <c:pt idx="171">
                  <c:v>16.386214410884254</c:v>
                </c:pt>
                <c:pt idx="172">
                  <c:v>16.321121188770839</c:v>
                </c:pt>
                <c:pt idx="173">
                  <c:v>16.255092015284152</c:v>
                </c:pt>
                <c:pt idx="174">
                  <c:v>16.188123357449506</c:v>
                </c:pt>
                <c:pt idx="175">
                  <c:v>16.120211991069208</c:v>
                </c:pt>
                <c:pt idx="176">
                  <c:v>16.051355006445036</c:v>
                </c:pt>
                <c:pt idx="177">
                  <c:v>15.981549813794304</c:v>
                </c:pt>
                <c:pt idx="178">
                  <c:v>15.910794148351806</c:v>
                </c:pt>
                <c:pt idx="179">
                  <c:v>15.839086075150352</c:v>
                </c:pt>
                <c:pt idx="180">
                  <c:v>15.766423993474442</c:v>
                </c:pt>
                <c:pt idx="181">
                  <c:v>15.692806640982479</c:v>
                </c:pt>
                <c:pt idx="182">
                  <c:v>15.618233097494585</c:v>
                </c:pt>
                <c:pt idx="183">
                  <c:v>15.542702788444064</c:v>
                </c:pt>
                <c:pt idx="184">
                  <c:v>15.466215487992251</c:v>
                </c:pt>
                <c:pt idx="185">
                  <c:v>15.388771321807702</c:v>
                </c:pt>
                <c:pt idx="186">
                  <c:v>15.310370769511973</c:v>
                </c:pt>
                <c:pt idx="187">
                  <c:v>15.23101466679598</c:v>
                </c:pt>
                <c:pt idx="188">
                  <c:v>15.15070420721182</c:v>
                </c:pt>
                <c:pt idx="189">
                  <c:v>15.06944094364683</c:v>
                </c:pt>
                <c:pt idx="190">
                  <c:v>14.987226789487545</c:v>
                </c:pt>
                <c:pt idx="191">
                  <c:v>14.90406401948289</c:v>
                </c:pt>
                <c:pt idx="192">
                  <c:v>14.819955270317063</c:v>
                </c:pt>
                <c:pt idx="193">
                  <c:v>14.73490354090373</c:v>
                </c:pt>
                <c:pt idx="194">
                  <c:v>14.64891219241467</c:v>
                </c:pt>
                <c:pt idx="195">
                  <c:v>14.56198494805669</c:v>
                </c:pt>
                <c:pt idx="196">
                  <c:v>14.474125892612204</c:v>
                </c:pt>
                <c:pt idx="197">
                  <c:v>14.385339471759327</c:v>
                </c:pt>
                <c:pt idx="198">
                  <c:v>14.29563049118895</c:v>
                </c:pt>
                <c:pt idx="199">
                  <c:v>14.205004115536358</c:v>
                </c:pt>
                <c:pt idx="200">
                  <c:v>14.113465867146406</c:v>
                </c:pt>
                <c:pt idx="201">
                  <c:v>14.02102162469151</c:v>
                </c:pt>
                <c:pt idx="202">
                  <c:v>13.927677621662543</c:v>
                </c:pt>
                <c:pt idx="203">
                  <c:v>13.833440444753062</c:v>
                </c:pt>
                <c:pt idx="204">
                  <c:v>13.738317032157884</c:v>
                </c:pt>
                <c:pt idx="205">
                  <c:v>13.642314671807188</c:v>
                </c:pt>
                <c:pt idx="206">
                  <c:v>13.545440999557536</c:v>
                </c:pt>
                <c:pt idx="207">
                  <c:v>13.447703997361462</c:v>
                </c:pt>
                <c:pt idx="208">
                  <c:v>13.349111991437013</c:v>
                </c:pt>
                <c:pt idx="209">
                  <c:v>13.249673650458808</c:v>
                </c:pt>
                <c:pt idx="210">
                  <c:v>13.149397983791722</c:v>
                </c:pt>
                <c:pt idx="211">
                  <c:v>13.048294339788143</c:v>
                </c:pt>
                <c:pt idx="212">
                  <c:v>12.946372404169239</c:v>
                </c:pt>
                <c:pt idx="213">
                  <c:v>12.843642198510196</c:v>
                </c:pt>
                <c:pt idx="214">
                  <c:v>12.740114078848668</c:v>
                </c:pt>
                <c:pt idx="215">
                  <c:v>12.635798734435008</c:v>
                </c:pt>
                <c:pt idx="216">
                  <c:v>12.530707186642035</c:v>
                </c:pt>
                <c:pt idx="217">
                  <c:v>12.424850788050918</c:v>
                </c:pt>
                <c:pt idx="218">
                  <c:v>12.318241221728973</c:v>
                </c:pt>
                <c:pt idx="219">
                  <c:v>12.210890500713862</c:v>
                </c:pt>
                <c:pt idx="220">
                  <c:v>12.102810967717355</c:v>
                </c:pt>
                <c:pt idx="221">
                  <c:v>11.994015295060514</c:v>
                </c:pt>
                <c:pt idx="222">
                  <c:v>11.884516484850732</c:v>
                </c:pt>
                <c:pt idx="223">
                  <c:v>11.774327869409293</c:v>
                </c:pt>
                <c:pt idx="224">
                  <c:v>11.663463111956615</c:v>
                </c:pt>
                <c:pt idx="225">
                  <c:v>11.551936207560344</c:v>
                </c:pt>
                <c:pt idx="226">
                  <c:v>11.439761484349804</c:v>
                </c:pt>
                <c:pt idx="227">
                  <c:v>11.326953604997952</c:v>
                </c:pt>
                <c:pt idx="228">
                  <c:v>11.213527568470239</c:v>
                </c:pt>
                <c:pt idx="229">
                  <c:v>11.099498712037121</c:v>
                </c:pt>
                <c:pt idx="230">
                  <c:v>10.98488271354514</c:v>
                </c:pt>
                <c:pt idx="231">
                  <c:v>10.869695593938296</c:v>
                </c:pt>
                <c:pt idx="232">
                  <c:v>10.753953720019641</c:v>
                </c:pt>
                <c:pt idx="233">
                  <c:v>10.63767380743972</c:v>
                </c:pt>
                <c:pt idx="234">
                  <c:v>10.520872923895906</c:v>
                </c:pt>
                <c:pt idx="235">
                  <c:v>10.403568492523762</c:v>
                </c:pt>
                <c:pt idx="236">
                  <c:v>10.285778295458304</c:v>
                </c:pt>
                <c:pt idx="237">
                  <c:v>10.167520477540032</c:v>
                </c:pt>
                <c:pt idx="238">
                  <c:v>10.048813550137238</c:v>
                </c:pt>
                <c:pt idx="239">
                  <c:v>9.9296763950524447</c:v>
                </c:pt>
                <c:pt idx="240">
                  <c:v>9.8101282684776887</c:v>
                </c:pt>
                <c:pt idx="241">
                  <c:v>9.6901888049590728</c:v>
                </c:pt>
                <c:pt idx="242">
                  <c:v>9.5698780213278969</c:v>
                </c:pt>
                <c:pt idx="243">
                  <c:v>9.4492163205510948</c:v>
                </c:pt>
                <c:pt idx="244">
                  <c:v>9.3282244954502378</c:v>
                </c:pt>
                <c:pt idx="245">
                  <c:v>9.2069237322336956</c:v>
                </c:pt>
                <c:pt idx="246">
                  <c:v>9.0853356137829557</c:v>
                </c:pt>
                <c:pt idx="247">
                  <c:v>8.9634821226291272</c:v>
                </c:pt>
                <c:pt idx="248">
                  <c:v>8.8413856435518472</c:v>
                </c:pt>
                <c:pt idx="249">
                  <c:v>8.7190689657282245</c:v>
                </c:pt>
                <c:pt idx="250">
                  <c:v>8.5965552843548032</c:v>
                </c:pt>
                <c:pt idx="251">
                  <c:v>8.4738682016616664</c:v>
                </c:pt>
                <c:pt idx="252">
                  <c:v>8.3510317272325807</c:v>
                </c:pt>
                <c:pt idx="253">
                  <c:v>8.2280702775417787</c:v>
                </c:pt>
                <c:pt idx="254">
                  <c:v>8.1050086746128276</c:v>
                </c:pt>
                <c:pt idx="255">
                  <c:v>7.9818721437013025</c:v>
                </c:pt>
                <c:pt idx="256">
                  <c:v>7.8586863098993724</c:v>
                </c:pt>
                <c:pt idx="257">
                  <c:v>7.7354771935560844</c:v>
                </c:pt>
                <c:pt idx="258">
                  <c:v>7.6122712044040535</c:v>
                </c:pt>
                <c:pt idx="259">
                  <c:v>7.4890951342805181</c:v>
                </c:pt>
                <c:pt idx="260">
                  <c:v>7.3659761483272863</c:v>
                </c:pt>
                <c:pt idx="261">
                  <c:v>7.2429417745524578</c:v>
                </c:pt>
                <c:pt idx="262">
                  <c:v>7.1200198916351463</c:v>
                </c:pt>
                <c:pt idx="263">
                  <c:v>6.9972387148529371</c:v>
                </c:pt>
                <c:pt idx="264">
                  <c:v>6.8746267800118064</c:v>
                </c:pt>
                <c:pt idx="265">
                  <c:v>6.7522129252584477</c:v>
                </c:pt>
                <c:pt idx="266">
                  <c:v>6.6300262706563791</c:v>
                </c:pt>
                <c:pt idx="267">
                  <c:v>6.5080961954088794</c:v>
                </c:pt>
                <c:pt idx="268">
                  <c:v>6.3864523126155177</c:v>
                </c:pt>
                <c:pt idx="269">
                  <c:v>6.2651244414529677</c:v>
                </c:pt>
                <c:pt idx="270">
                  <c:v>6.1441425766761419</c:v>
                </c:pt>
                <c:pt idx="271">
                  <c:v>6.0235368553425017</c:v>
                </c:pt>
                <c:pt idx="272">
                  <c:v>5.9033375206702665</c:v>
                </c:pt>
                <c:pt idx="273">
                  <c:v>5.7835748829502496</c:v>
                </c:pt>
                <c:pt idx="274">
                  <c:v>5.6642792774421826</c:v>
                </c:pt>
                <c:pt idx="275">
                  <c:v>5.5454810191980863</c:v>
                </c:pt>
                <c:pt idx="276">
                  <c:v>5.4272103547688779</c:v>
                </c:pt>
                <c:pt idx="277">
                  <c:v>5.3094974107656174</c:v>
                </c:pt>
                <c:pt idx="278">
                  <c:v>5.1923721392627717</c:v>
                </c:pt>
                <c:pt idx="279">
                  <c:v>5.0758642600493182</c:v>
                </c:pt>
                <c:pt idx="280">
                  <c:v>4.9600031997520109</c:v>
                </c:pt>
                <c:pt idx="281">
                  <c:v>4.8448180278760953</c:v>
                </c:pt>
                <c:pt idx="282">
                  <c:v>4.7303373898300656</c:v>
                </c:pt>
                <c:pt idx="283">
                  <c:v>4.6165894370236789</c:v>
                </c:pt>
                <c:pt idx="284">
                  <c:v>4.5036017541520623</c:v>
                </c:pt>
                <c:pt idx="285">
                  <c:v>4.3914012838026606</c:v>
                </c:pt>
                <c:pt idx="286">
                  <c:v>4.2800142485465855</c:v>
                </c:pt>
                <c:pt idx="287">
                  <c:v>4.1694660707005342</c:v>
                </c:pt>
                <c:pt idx="288">
                  <c:v>4.0597812899705668</c:v>
                </c:pt>
                <c:pt idx="289">
                  <c:v>3.9509834792130465</c:v>
                </c:pt>
                <c:pt idx="290">
                  <c:v>3.8430951585725124</c:v>
                </c:pt>
                <c:pt idx="291">
                  <c:v>3.73613770827858</c:v>
                </c:pt>
                <c:pt idx="292">
                  <c:v>3.6301312804063914</c:v>
                </c:pt>
                <c:pt idx="293">
                  <c:v>3.5250947099246046</c:v>
                </c:pt>
                <c:pt idx="294">
                  <c:v>3.4210454253739435</c:v>
                </c:pt>
                <c:pt idx="295">
                  <c:v>3.3179993595349555</c:v>
                </c:pt>
                <c:pt idx="296">
                  <c:v>3.2159708604576367</c:v>
                </c:pt>
                <c:pt idx="297">
                  <c:v>3.1149726032365246</c:v>
                </c:pt>
                <c:pt idx="298">
                  <c:v>3.0150155029228505</c:v>
                </c:pt>
                <c:pt idx="299">
                  <c:v>2.9161086289704148</c:v>
                </c:pt>
                <c:pt idx="300">
                  <c:v>2.8182591216132651</c:v>
                </c:pt>
                <c:pt idx="301">
                  <c:v>2.7214721105717792</c:v>
                </c:pt>
                <c:pt idx="302">
                  <c:v>2.6257506364783367</c:v>
                </c:pt>
                <c:pt idx="303">
                  <c:v>2.5310955754053026</c:v>
                </c:pt>
                <c:pt idx="304">
                  <c:v>2.4375055668661276</c:v>
                </c:pt>
                <c:pt idx="305">
                  <c:v>2.3449769456452194</c:v>
                </c:pt>
                <c:pt idx="306">
                  <c:v>2.2535036777940953</c:v>
                </c:pt>
                <c:pt idx="307">
                  <c:v>2.1630773011106337</c:v>
                </c:pt>
                <c:pt idx="308">
                  <c:v>2.073686870394889</c:v>
                </c:pt>
                <c:pt idx="309">
                  <c:v>1.9853189077498965</c:v>
                </c:pt>
                <c:pt idx="310">
                  <c:v>1.8979573581688001</c:v>
                </c:pt>
                <c:pt idx="311">
                  <c:v>1.8115835506221105</c:v>
                </c:pt>
                <c:pt idx="312">
                  <c:v>1.7261761648300655</c:v>
                </c:pt>
                <c:pt idx="313">
                  <c:v>1.6417112038765509</c:v>
                </c:pt>
                <c:pt idx="314">
                  <c:v>1.5581619727929272</c:v>
                </c:pt>
                <c:pt idx="315">
                  <c:v>1.4754990632128515</c:v>
                </c:pt>
                <c:pt idx="316">
                  <c:v>1.3936903441733577</c:v>
                </c:pt>
                <c:pt idx="317">
                  <c:v>1.3127009591138179</c:v>
                </c:pt>
                <c:pt idx="318">
                  <c:v>1.2324933291030378</c:v>
                </c:pt>
                <c:pt idx="319">
                  <c:v>1.1530271623059842</c:v>
                </c:pt>
                <c:pt idx="320">
                  <c:v>1.0742594696863843</c:v>
                </c:pt>
                <c:pt idx="321">
                  <c:v>0.99614458692934749</c:v>
                </c:pt>
                <c:pt idx="322">
                  <c:v>0.91863420255947736</c:v>
                </c:pt>
                <c:pt idx="323">
                  <c:v>0.84167739222533366</c:v>
                </c:pt>
                <c:pt idx="324">
                  <c:v>0.76522065911964765</c:v>
                </c:pt>
                <c:pt idx="325">
                  <c:v>0.68920798050707477</c:v>
                </c:pt>
                <c:pt idx="326">
                  <c:v>0.61358086033688353</c:v>
                </c:pt>
                <c:pt idx="327">
                  <c:v>0.53827838792660443</c:v>
                </c:pt>
                <c:pt idx="328">
                  <c:v>0.46323730271359742</c:v>
                </c:pt>
                <c:pt idx="329">
                  <c:v>0.38839206508521579</c:v>
                </c:pt>
                <c:pt idx="330">
                  <c:v>0.31367493331243679</c:v>
                </c:pt>
                <c:pt idx="331">
                  <c:v>0.23901604662768078</c:v>
                </c:pt>
                <c:pt idx="332">
                  <c:v>0.1643435145029524</c:v>
                </c:pt>
                <c:pt idx="333">
                  <c:v>8.958351219897337E-2</c:v>
                </c:pt>
                <c:pt idx="334">
                  <c:v>1.4660382669165278E-2</c:v>
                </c:pt>
                <c:pt idx="335">
                  <c:v>-6.0503255087400711E-2</c:v>
                </c:pt>
                <c:pt idx="336">
                  <c:v>-0.13598639112331956</c:v>
                </c:pt>
                <c:pt idx="337">
                  <c:v>-0.21186950298706103</c:v>
                </c:pt>
                <c:pt idx="338">
                  <c:v>-0.28823442741412303</c:v>
                </c:pt>
                <c:pt idx="339">
                  <c:v>-0.36516422517442731</c:v>
                </c:pt>
                <c:pt idx="340">
                  <c:v>-0.44274303900183737</c:v>
                </c:pt>
                <c:pt idx="341">
                  <c:v>-0.52105594455594817</c:v>
                </c:pt>
                <c:pt idx="342">
                  <c:v>-0.6001887943991886</c:v>
                </c:pt>
                <c:pt idx="343">
                  <c:v>-0.68022805501372308</c:v>
                </c:pt>
                <c:pt idx="344">
                  <c:v>-0.76126063693351576</c:v>
                </c:pt>
                <c:pt idx="345">
                  <c:v>-0.84337371812701378</c:v>
                </c:pt>
                <c:pt idx="346">
                  <c:v>-0.92665456083494857</c:v>
                </c:pt>
                <c:pt idx="347">
                  <c:v>-1.0111903221455529</c:v>
                </c:pt>
                <c:pt idx="348">
                  <c:v>-1.0970678586758702</c:v>
                </c:pt>
                <c:pt idx="349">
                  <c:v>-1.1843735258205861</c:v>
                </c:pt>
                <c:pt idx="350">
                  <c:v>-1.2731929721293662</c:v>
                </c:pt>
                <c:pt idx="351">
                  <c:v>-1.3636109294775138</c:v>
                </c:pt>
                <c:pt idx="352">
                  <c:v>-1.4557109998013562</c:v>
                </c:pt>
                <c:pt idx="353">
                  <c:v>-1.5495754392773944</c:v>
                </c:pt>
                <c:pt idx="354">
                  <c:v>-1.6452849409307757</c:v>
                </c:pt>
                <c:pt idx="355">
                  <c:v>-1.7429184167607719</c:v>
                </c:pt>
                <c:pt idx="356">
                  <c:v>-1.8425527805679383</c:v>
                </c:pt>
                <c:pt idx="357">
                  <c:v>-1.9442627327548205</c:v>
                </c:pt>
                <c:pt idx="358">
                  <c:v>-2.0481205484484817</c:v>
                </c:pt>
                <c:pt idx="359">
                  <c:v>-2.1541958703551161</c:v>
                </c:pt>
                <c:pt idx="360">
                  <c:v>-2.2625555078032402</c:v>
                </c:pt>
                <c:pt idx="361">
                  <c:v>-2.3732632434586085</c:v>
                </c:pt>
                <c:pt idx="362">
                  <c:v>-2.4863796492013348</c:v>
                </c:pt>
                <c:pt idx="363">
                  <c:v>-2.6019619126398883</c:v>
                </c:pt>
                <c:pt idx="364">
                  <c:v>-2.7200636756984977</c:v>
                </c:pt>
                <c:pt idx="365">
                  <c:v>-2.8407348866521143</c:v>
                </c:pt>
                <c:pt idx="366">
                  <c:v>-2.9640216668974451</c:v>
                </c:pt>
                <c:pt idx="367">
                  <c:v>-3.0899661936392873</c:v>
                </c:pt>
                <c:pt idx="368">
                  <c:v>-3.2186065995401085</c:v>
                </c:pt>
                <c:pt idx="369">
                  <c:v>-3.349976890229879</c:v>
                </c:pt>
                <c:pt idx="370">
                  <c:v>-3.4841068804029374</c:v>
                </c:pt>
                <c:pt idx="371">
                  <c:v>-3.6210221490442458</c:v>
                </c:pt>
                <c:pt idx="372">
                  <c:v>-3.7607440141305077</c:v>
                </c:pt>
                <c:pt idx="373">
                  <c:v>-3.9032895269460601</c:v>
                </c:pt>
                <c:pt idx="374">
                  <c:v>-4.0486714859434141</c:v>
                </c:pt>
                <c:pt idx="375">
                  <c:v>-4.1968984698678247</c:v>
                </c:pt>
                <c:pt idx="376">
                  <c:v>-4.3479748896573245</c:v>
                </c:pt>
                <c:pt idx="377">
                  <c:v>-4.501901058429441</c:v>
                </c:pt>
                <c:pt idx="378">
                  <c:v>-4.6586732786764378</c:v>
                </c:pt>
                <c:pt idx="379">
                  <c:v>-4.8182839456151685</c:v>
                </c:pt>
                <c:pt idx="380">
                  <c:v>-4.9807216654799236</c:v>
                </c:pt>
                <c:pt idx="381">
                  <c:v>-5.1459713874075055</c:v>
                </c:pt>
                <c:pt idx="382">
                  <c:v>-5.3140145474478384</c:v>
                </c:pt>
                <c:pt idx="383">
                  <c:v>-5.4848292231385098</c:v>
                </c:pt>
                <c:pt idx="384">
                  <c:v>-5.6583902970127511</c:v>
                </c:pt>
                <c:pt idx="385">
                  <c:v>-5.8346696273638088</c:v>
                </c:pt>
                <c:pt idx="386">
                  <c:v>-6.0136362245668629</c:v>
                </c:pt>
                <c:pt idx="387">
                  <c:v>-6.195256431260554</c:v>
                </c:pt>
                <c:pt idx="388">
                  <c:v>-6.3794941047127445</c:v>
                </c:pt>
                <c:pt idx="389">
                  <c:v>-6.5663107997369696</c:v>
                </c:pt>
                <c:pt idx="390">
                  <c:v>-6.755665950587467</c:v>
                </c:pt>
                <c:pt idx="391">
                  <c:v>-6.9475170503350343</c:v>
                </c:pt>
                <c:pt idx="392">
                  <c:v>-7.1418198263165635</c:v>
                </c:pt>
                <c:pt idx="393">
                  <c:v>-7.3385284103495643</c:v>
                </c:pt>
                <c:pt idx="394">
                  <c:v>-7.5375955025113051</c:v>
                </c:pt>
                <c:pt idx="395">
                  <c:v>-7.7389725273955889</c:v>
                </c:pt>
                <c:pt idx="396">
                  <c:v>-7.9426097818763868</c:v>
                </c:pt>
                <c:pt idx="397">
                  <c:v>-8.1484565735250971</c:v>
                </c:pt>
                <c:pt idx="398">
                  <c:v>-8.3564613489449879</c:v>
                </c:pt>
                <c:pt idx="399">
                  <c:v>-8.5665718113991822</c:v>
                </c:pt>
                <c:pt idx="400">
                  <c:v>-8.7787350272186089</c:v>
                </c:pt>
                <c:pt idx="401">
                  <c:v>-8.9928975205788504</c:v>
                </c:pt>
                <c:pt idx="402">
                  <c:v>-9.2090053563324759</c:v>
                </c:pt>
                <c:pt idx="403">
                  <c:v>-9.4270042106716279</c:v>
                </c:pt>
                <c:pt idx="404">
                  <c:v>-9.6468394294780726</c:v>
                </c:pt>
                <c:pt idx="405">
                  <c:v>-9.868456074289579</c:v>
                </c:pt>
                <c:pt idx="406">
                  <c:v>-10.091798955877707</c:v>
                </c:pt>
                <c:pt idx="407">
                  <c:v>-10.316812655486526</c:v>
                </c:pt>
                <c:pt idx="408">
                  <c:v>-10.543441533832887</c:v>
                </c:pt>
                <c:pt idx="409">
                  <c:v>-10.771629728007481</c:v>
                </c:pt>
                <c:pt idx="410">
                  <c:v>-11.001321136452791</c:v>
                </c:pt>
                <c:pt idx="411">
                  <c:v>-11.232459392220646</c:v>
                </c:pt>
                <c:pt idx="412">
                  <c:v>-11.464987824736834</c:v>
                </c:pt>
                <c:pt idx="413">
                  <c:v>-11.69884941031787</c:v>
                </c:pt>
                <c:pt idx="414">
                  <c:v>-11.933986711702726</c:v>
                </c:pt>
                <c:pt idx="415">
                  <c:v>-12.170341806873669</c:v>
                </c:pt>
                <c:pt idx="416">
                  <c:v>-12.407856207455422</c:v>
                </c:pt>
                <c:pt idx="417">
                  <c:v>-12.64647076699228</c:v>
                </c:pt>
                <c:pt idx="418">
                  <c:v>-12.886125579418849</c:v>
                </c:pt>
                <c:pt idx="419">
                  <c:v>-13.126759868055265</c:v>
                </c:pt>
                <c:pt idx="420">
                  <c:v>-13.36831186547907</c:v>
                </c:pt>
                <c:pt idx="421">
                  <c:v>-13.610718684651083</c:v>
                </c:pt>
                <c:pt idx="422">
                  <c:v>-13.853916181705459</c:v>
                </c:pt>
                <c:pt idx="423">
                  <c:v>-14.09783881085324</c:v>
                </c:pt>
                <c:pt idx="424">
                  <c:v>-14.342419471898912</c:v>
                </c:pt>
                <c:pt idx="425">
                  <c:v>-14.587589350929225</c:v>
                </c:pt>
                <c:pt idx="426">
                  <c:v>-14.833277754805335</c:v>
                </c:pt>
                <c:pt idx="427">
                  <c:v>-15.079411940175346</c:v>
                </c:pt>
                <c:pt idx="428">
                  <c:v>-15.325916937824294</c:v>
                </c:pt>
                <c:pt idx="429">
                  <c:v>-15.572715373294832</c:v>
                </c:pt>
                <c:pt idx="430">
                  <c:v>-15.81972728484522</c:v>
                </c:pt>
                <c:pt idx="431">
                  <c:v>-16.06686993996253</c:v>
                </c:pt>
                <c:pt idx="432">
                  <c:v>-16.314057651818683</c:v>
                </c:pt>
                <c:pt idx="433">
                  <c:v>-16.561201597245756</c:v>
                </c:pt>
                <c:pt idx="434">
                  <c:v>-16.808209638014812</c:v>
                </c:pt>
                <c:pt idx="435">
                  <c:v>-17.054986147428185</c:v>
                </c:pt>
                <c:pt idx="436">
                  <c:v>-17.301431844477886</c:v>
                </c:pt>
                <c:pt idx="437">
                  <c:v>-17.547443638080512</c:v>
                </c:pt>
                <c:pt idx="438">
                  <c:v>-17.792914484168435</c:v>
                </c:pt>
                <c:pt idx="439">
                  <c:v>-18.037733258693823</c:v>
                </c:pt>
                <c:pt idx="440">
                  <c:v>-18.281784649881963</c:v>
                </c:pt>
                <c:pt idx="441">
                  <c:v>-18.524949073344384</c:v>
                </c:pt>
                <c:pt idx="442">
                  <c:v>-18.767102613925456</c:v>
                </c:pt>
                <c:pt idx="443">
                  <c:v>-19.008116998394701</c:v>
                </c:pt>
                <c:pt idx="444">
                  <c:v>-19.247859603302995</c:v>
                </c:pt>
                <c:pt idx="445">
                  <c:v>-19.486193502477473</c:v>
                </c:pt>
                <c:pt idx="446">
                  <c:v>-19.722977558727258</c:v>
                </c:pt>
                <c:pt idx="447">
                  <c:v>-19.958066564346495</c:v>
                </c:pt>
                <c:pt idx="448">
                  <c:v>-20.191311434924653</c:v>
                </c:pt>
                <c:pt idx="449">
                  <c:v>-20.42255946078032</c:v>
                </c:pt>
                <c:pt idx="450">
                  <c:v>-20.651654620012678</c:v>
                </c:pt>
                <c:pt idx="451">
                  <c:v>-20.878437956693208</c:v>
                </c:pt>
                <c:pt idx="452">
                  <c:v>-21.102748027087976</c:v>
                </c:pt>
                <c:pt idx="453">
                  <c:v>-21.324421415993708</c:v>
                </c:pt>
                <c:pt idx="454">
                  <c:v>-21.543293324284104</c:v>
                </c:pt>
                <c:pt idx="455">
                  <c:v>-21.759198227592439</c:v>
                </c:pt>
                <c:pt idx="456">
                  <c:v>-21.97197060471229</c:v>
                </c:pt>
                <c:pt idx="457">
                  <c:v>-22.181445732789875</c:v>
                </c:pt>
                <c:pt idx="458">
                  <c:v>-22.387460544736904</c:v>
                </c:pt>
                <c:pt idx="459">
                  <c:v>-22.589854542543762</c:v>
                </c:pt>
                <c:pt idx="460">
                  <c:v>-22.788470758363843</c:v>
                </c:pt>
                <c:pt idx="461">
                  <c:v>-22.983156753425895</c:v>
                </c:pt>
                <c:pt idx="462">
                  <c:v>-23.173765643075129</c:v>
                </c:pt>
                <c:pt idx="463">
                  <c:v>-23.360157134614365</c:v>
                </c:pt>
                <c:pt idx="464">
                  <c:v>-23.542198563190521</c:v>
                </c:pt>
                <c:pt idx="465">
                  <c:v>-23.719765909819245</c:v>
                </c:pt>
                <c:pt idx="466">
                  <c:v>-23.892744784838719</c:v>
                </c:pt>
                <c:pt idx="467">
                  <c:v>-24.061031359689736</c:v>
                </c:pt>
                <c:pt idx="468">
                  <c:v>-24.224533229988904</c:v>
                </c:pt>
                <c:pt idx="469">
                  <c:v>-24.38317019342611</c:v>
                </c:pt>
                <c:pt idx="470">
                  <c:v>-24.536874927093155</c:v>
                </c:pt>
                <c:pt idx="471">
                  <c:v>-24.685593550425203</c:v>
                </c:pt>
                <c:pt idx="472">
                  <c:v>-24.829286061982881</c:v>
                </c:pt>
                <c:pt idx="473">
                  <c:v>-24.967926640757653</c:v>
                </c:pt>
                <c:pt idx="474">
                  <c:v>-25.1015038054752</c:v>
                </c:pt>
                <c:pt idx="475">
                  <c:v>-25.230020428398138</c:v>
                </c:pt>
                <c:pt idx="476">
                  <c:v>-25.353493603287426</c:v>
                </c:pt>
                <c:pt idx="477">
                  <c:v>-25.471954370348872</c:v>
                </c:pt>
                <c:pt idx="478">
                  <c:v>-25.585447304054664</c:v>
                </c:pt>
                <c:pt idx="479">
                  <c:v>-25.694029972575461</c:v>
                </c:pt>
                <c:pt idx="480">
                  <c:v>-25.797772280088807</c:v>
                </c:pt>
                <c:pt idx="481">
                  <c:v>-25.896755705361215</c:v>
                </c:pt>
                <c:pt idx="482">
                  <c:v>-25.991072451674398</c:v>
                </c:pt>
                <c:pt idx="483">
                  <c:v>-26.080824524342393</c:v>
                </c:pt>
                <c:pt idx="484">
                  <c:v>-26.166122752732822</c:v>
                </c:pt>
                <c:pt idx="485">
                  <c:v>-26.247085773871486</c:v>
                </c:pt>
                <c:pt idx="486">
                  <c:v>-26.323838994406284</c:v>
                </c:pt>
                <c:pt idx="487">
                  <c:v>-26.396513546980355</c:v>
                </c:pt>
                <c:pt idx="488">
                  <c:v>-26.465245255978747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'RIAA Reference'!$H$11</c:f>
              <c:strCache>
                <c:ptCount val="1"/>
                <c:pt idx="0">
                  <c:v>RIAA</c:v>
                </c:pt>
              </c:strCache>
            </c:strRef>
          </c:tx>
          <c:spPr>
            <a:ln w="50800"/>
          </c:spPr>
          <c:marker>
            <c:symbol val="none"/>
          </c:marker>
          <c:xVal>
            <c:numRef>
              <c:f>'RIAA Reference'!$B$12:$B$500</c:f>
              <c:numCache>
                <c:formatCode>General</c:formatCode>
                <c:ptCount val="489"/>
                <c:pt idx="0">
                  <c:v>10.076154622923717</c:v>
                </c:pt>
                <c:pt idx="1">
                  <c:v>10.153142988809352</c:v>
                </c:pt>
                <c:pt idx="2">
                  <c:v>10.230976174247843</c:v>
                </c:pt>
                <c:pt idx="3">
                  <c:v>10.309665426406353</c:v>
                </c:pt>
                <c:pt idx="4">
                  <c:v>10.389222165987816</c:v>
                </c:pt>
                <c:pt idx="5">
                  <c:v>10.469657990247171</c:v>
                </c:pt>
                <c:pt idx="6">
                  <c:v>10.550984676065605</c:v>
                </c:pt>
                <c:pt idx="7">
                  <c:v>10.633214183084013</c:v>
                </c:pt>
                <c:pt idx="8">
                  <c:v>10.716358656896793</c:v>
                </c:pt>
                <c:pt idx="9">
                  <c:v>10.800430432307483</c:v>
                </c:pt>
                <c:pt idx="10">
                  <c:v>10.885442036647222</c:v>
                </c:pt>
                <c:pt idx="11">
                  <c:v>10.971406193157714</c:v>
                </c:pt>
                <c:pt idx="12">
                  <c:v>11.058335824439766</c:v>
                </c:pt>
                <c:pt idx="13">
                  <c:v>11.146244055968941</c:v>
                </c:pt>
                <c:pt idx="14">
                  <c:v>11.235144219679748</c:v>
                </c:pt>
                <c:pt idx="15">
                  <c:v>11.325049857619751</c:v>
                </c:pt>
                <c:pt idx="16">
                  <c:v>11.415974725675142</c:v>
                </c:pt>
                <c:pt idx="17">
                  <c:v>11.507932797369282</c:v>
                </c:pt>
                <c:pt idx="18">
                  <c:v>11.600938267735817</c:v>
                </c:pt>
                <c:pt idx="19">
                  <c:v>11.69500555726783</c:v>
                </c:pt>
                <c:pt idx="20">
                  <c:v>11.79014931594485</c:v>
                </c:pt>
                <c:pt idx="21">
                  <c:v>11.886384427339227</c:v>
                </c:pt>
                <c:pt idx="22">
                  <c:v>11.983726012803654</c:v>
                </c:pt>
                <c:pt idx="23">
                  <c:v>12.082189435741578</c:v>
                </c:pt>
                <c:pt idx="24">
                  <c:v>12.181790305962291</c:v>
                </c:pt>
                <c:pt idx="25">
                  <c:v>12.282544484122472</c:v>
                </c:pt>
                <c:pt idx="26">
                  <c:v>12.384468086256177</c:v>
                </c:pt>
                <c:pt idx="27">
                  <c:v>12.487577488395043</c:v>
                </c:pt>
                <c:pt idx="28">
                  <c:v>12.591889331280777</c:v>
                </c:pt>
                <c:pt idx="29">
                  <c:v>12.697420525171914</c:v>
                </c:pt>
                <c:pt idx="30">
                  <c:v>12.804188254746844</c:v>
                </c:pt>
                <c:pt idx="31">
                  <c:v>12.912209984105258</c:v>
                </c:pt>
                <c:pt idx="32">
                  <c:v>13.021503461870207</c:v>
                </c:pt>
                <c:pt idx="33">
                  <c:v>13.132086726392847</c:v>
                </c:pt>
                <c:pt idx="34">
                  <c:v>13.243978111062281</c:v>
                </c:pt>
                <c:pt idx="35">
                  <c:v>13.357196249722644</c:v>
                </c:pt>
                <c:pt idx="36">
                  <c:v>13.471760082199962</c:v>
                </c:pt>
                <c:pt idx="37">
                  <c:v>13.587688859941061</c:v>
                </c:pt>
                <c:pt idx="38">
                  <c:v>13.705002151767092</c:v>
                </c:pt>
                <c:pt idx="39">
                  <c:v>13.823719849744153</c:v>
                </c:pt>
                <c:pt idx="40">
                  <c:v>13.943862175173608</c:v>
                </c:pt>
                <c:pt idx="41">
                  <c:v>14.065449684704872</c:v>
                </c:pt>
                <c:pt idx="42">
                  <c:v>14.18850327657314</c:v>
                </c:pt>
                <c:pt idx="43">
                  <c:v>14.313044196965139</c:v>
                </c:pt>
                <c:pt idx="44">
                  <c:v>14.439094046515514</c:v>
                </c:pt>
                <c:pt idx="45">
                  <c:v>14.566674786936941</c:v>
                </c:pt>
                <c:pt idx="46">
                  <c:v>14.695808747786792</c:v>
                </c:pt>
                <c:pt idx="47">
                  <c:v>14.826518633373624</c:v>
                </c:pt>
                <c:pt idx="48">
                  <c:v>14.958827529806435</c:v>
                </c:pt>
                <c:pt idx="49">
                  <c:v>15.092758912190034</c:v>
                </c:pt>
                <c:pt idx="50">
                  <c:v>15.228336651969737</c:v>
                </c:pt>
                <c:pt idx="51">
                  <c:v>15.365585024428777</c:v>
                </c:pt>
                <c:pt idx="52">
                  <c:v>15.504528716341982</c:v>
                </c:pt>
                <c:pt idx="53">
                  <c:v>15.645192833789086</c:v>
                </c:pt>
                <c:pt idx="54">
                  <c:v>15.787602910131408</c:v>
                </c:pt>
                <c:pt idx="55">
                  <c:v>15.931784914155626</c:v>
                </c:pt>
                <c:pt idx="56">
                  <c:v>16.077765258388411</c:v>
                </c:pt>
                <c:pt idx="57">
                  <c:v>16.225570807585797</c:v>
                </c:pt>
                <c:pt idx="58">
                  <c:v>16.375228887401327</c:v>
                </c:pt>
                <c:pt idx="59">
                  <c:v>16.526767293237057</c:v>
                </c:pt>
                <c:pt idx="60">
                  <c:v>16.680214299281605</c:v>
                </c:pt>
                <c:pt idx="61">
                  <c:v>16.835598667739536</c:v>
                </c:pt>
                <c:pt idx="62">
                  <c:v>16.992949658256499</c:v>
                </c:pt>
                <c:pt idx="63">
                  <c:v>17.152297037544578</c:v>
                </c:pt>
                <c:pt idx="64">
                  <c:v>17.313671089212622</c:v>
                </c:pt>
                <c:pt idx="65">
                  <c:v>17.477102623806086</c:v>
                </c:pt>
                <c:pt idx="66">
                  <c:v>17.642622989061444</c:v>
                </c:pt>
                <c:pt idx="67">
                  <c:v>17.810264080379952</c:v>
                </c:pt>
                <c:pt idx="68">
                  <c:v>17.980058351526125</c:v>
                </c:pt>
                <c:pt idx="69">
                  <c:v>18.152038825555799</c:v>
                </c:pt>
                <c:pt idx="70">
                  <c:v>18.326239105979571</c:v>
                </c:pt>
                <c:pt idx="71">
                  <c:v>18.502693388166687</c:v>
                </c:pt>
                <c:pt idx="72">
                  <c:v>18.681436470995362</c:v>
                </c:pt>
                <c:pt idx="73">
                  <c:v>18.862503768755058</c:v>
                </c:pt>
                <c:pt idx="74">
                  <c:v>19.045931323306789</c:v>
                </c:pt>
                <c:pt idx="75">
                  <c:v>19.231755816507526</c:v>
                </c:pt>
                <c:pt idx="76">
                  <c:v>19.420014582904773</c:v>
                </c:pt>
                <c:pt idx="77">
                  <c:v>19.610745622707878</c:v>
                </c:pt>
                <c:pt idx="78">
                  <c:v>19.803987615042587</c:v>
                </c:pt>
                <c:pt idx="79">
                  <c:v>19.999779931495457</c:v>
                </c:pt>
                <c:pt idx="80">
                  <c:v>20.198162649955066</c:v>
                </c:pt>
                <c:pt idx="81">
                  <c:v>20.399176568757216</c:v>
                </c:pt>
                <c:pt idx="82">
                  <c:v>20.602863221141074</c:v>
                </c:pt>
                <c:pt idx="83">
                  <c:v>20.809264890023965</c:v>
                </c:pt>
                <c:pt idx="84">
                  <c:v>21.018424623102295</c:v>
                </c:pt>
                <c:pt idx="85">
                  <c:v>21.230386248286425</c:v>
                </c:pt>
                <c:pt idx="86">
                  <c:v>21.445194389477503</c:v>
                </c:pt>
                <c:pt idx="87">
                  <c:v>21.66289448269459</c:v>
                </c:pt>
                <c:pt idx="88">
                  <c:v>21.883532792560263</c:v>
                </c:pt>
                <c:pt idx="89">
                  <c:v>22.10715642915368</c:v>
                </c:pt>
                <c:pt idx="90">
                  <c:v>22.333813365239656</c:v>
                </c:pt>
                <c:pt idx="91">
                  <c:v>22.563552453883108</c:v>
                </c:pt>
                <c:pt idx="92">
                  <c:v>22.79642344645811</c:v>
                </c:pt>
                <c:pt idx="93">
                  <c:v>23.032477011061044</c:v>
                </c:pt>
                <c:pt idx="94">
                  <c:v>23.271764751337919</c:v>
                </c:pt>
                <c:pt idx="95">
                  <c:v>23.514339225735753</c:v>
                </c:pt>
                <c:pt idx="96">
                  <c:v>23.760253967188476</c:v>
                </c:pt>
                <c:pt idx="97">
                  <c:v>24.009563503247964</c:v>
                </c:pt>
                <c:pt idx="98">
                  <c:v>24.262323376671006</c:v>
                </c:pt>
                <c:pt idx="99">
                  <c:v>24.518590166473739</c:v>
                </c:pt>
                <c:pt idx="100">
                  <c:v>24.778421509464557</c:v>
                </c:pt>
                <c:pt idx="101">
                  <c:v>25.041876122267688</c:v>
                </c:pt>
                <c:pt idx="102">
                  <c:v>25.309013823849419</c:v>
                </c:pt>
                <c:pt idx="103">
                  <c:v>25.57989555855935</c:v>
                </c:pt>
                <c:pt idx="104">
                  <c:v>25.854583419699448</c:v>
                </c:pt>
                <c:pt idx="105">
                  <c:v>26.133140673634117</c:v>
                </c:pt>
                <c:pt idx="106">
                  <c:v>26.415631784454614</c:v>
                </c:pt>
                <c:pt idx="107">
                  <c:v>26.702122439211646</c:v>
                </c:pt>
                <c:pt idx="108">
                  <c:v>26.992679573730403</c:v>
                </c:pt>
                <c:pt idx="109">
                  <c:v>27.287371399022408</c:v>
                </c:pt>
                <c:pt idx="110">
                  <c:v>27.586267428309455</c:v>
                </c:pt>
                <c:pt idx="111">
                  <c:v>27.889438504674494</c:v>
                </c:pt>
                <c:pt idx="112">
                  <c:v>28.196956829355923</c:v>
                </c:pt>
                <c:pt idx="113">
                  <c:v>28.508895990700612</c:v>
                </c:pt>
                <c:pt idx="114">
                  <c:v>28.825330993793191</c:v>
                </c:pt>
                <c:pt idx="115">
                  <c:v>29.146338290777944</c:v>
                </c:pt>
                <c:pt idx="116">
                  <c:v>29.471995811891357</c:v>
                </c:pt>
                <c:pt idx="117">
                  <c:v>29.802382997222928</c:v>
                </c:pt>
                <c:pt idx="118">
                  <c:v>30.137580829223214</c:v>
                </c:pt>
                <c:pt idx="119">
                  <c:v>30.477671865977687</c:v>
                </c:pt>
                <c:pt idx="120">
                  <c:v>30.822740275266181</c:v>
                </c:pt>
                <c:pt idx="121">
                  <c:v>31.172871869428015</c:v>
                </c:pt>
                <c:pt idx="122">
                  <c:v>31.528154141053232</c:v>
                </c:pt>
                <c:pt idx="123">
                  <c:v>31.88867629952134</c:v>
                </c:pt>
                <c:pt idx="124">
                  <c:v>32.254529308409204</c:v>
                </c:pt>
                <c:pt idx="125">
                  <c:v>32.625805923790466</c:v>
                </c:pt>
                <c:pt idx="126">
                  <c:v>33.002600733449597</c:v>
                </c:pt>
                <c:pt idx="127">
                  <c:v>33.385010197033957</c:v>
                </c:pt>
                <c:pt idx="128">
                  <c:v>33.773132687168506</c:v>
                </c:pt>
                <c:pt idx="129">
                  <c:v>34.16706853155776</c:v>
                </c:pt>
                <c:pt idx="130">
                  <c:v>34.56692005610072</c:v>
                </c:pt>
                <c:pt idx="131">
                  <c:v>34.972791629045503</c:v>
                </c:pt>
                <c:pt idx="132">
                  <c:v>35.384789706210107</c:v>
                </c:pt>
                <c:pt idx="133">
                  <c:v>35.803022877297785</c:v>
                </c:pt>
                <c:pt idx="134">
                  <c:v>36.227601913335278</c:v>
                </c:pt>
                <c:pt idx="135">
                  <c:v>36.658639815263491</c:v>
                </c:pt>
                <c:pt idx="136">
                  <c:v>37.096251863710826</c:v>
                </c:pt>
                <c:pt idx="137">
                  <c:v>37.540555669980499</c:v>
                </c:pt>
                <c:pt idx="138">
                  <c:v>37.991671228283224</c:v>
                </c:pt>
                <c:pt idx="139">
                  <c:v>38.44972096924905</c:v>
                </c:pt>
                <c:pt idx="140">
                  <c:v>38.914829814751535</c:v>
                </c:pt>
                <c:pt idx="141">
                  <c:v>39.387125234079058</c:v>
                </c:pt>
                <c:pt idx="142">
                  <c:v>39.866737301489408</c:v>
                </c:pt>
                <c:pt idx="143">
                  <c:v>40.353798755184322</c:v>
                </c:pt>
                <c:pt idx="144">
                  <c:v>40.848445057741422</c:v>
                </c:pt>
                <c:pt idx="145">
                  <c:v>41.35081445804304</c:v>
                </c:pt>
                <c:pt idx="146">
                  <c:v>41.861048054741715</c:v>
                </c:pt>
                <c:pt idx="147">
                  <c:v>42.379289861303505</c:v>
                </c:pt>
                <c:pt idx="148">
                  <c:v>42.905686872671325</c:v>
                </c:pt>
                <c:pt idx="149">
                  <c:v>43.440389133592525</c:v>
                </c:pt>
                <c:pt idx="150">
                  <c:v>43.983549808654708</c:v>
                </c:pt>
                <c:pt idx="151">
                  <c:v>44.535325254076611</c:v>
                </c:pt>
                <c:pt idx="152">
                  <c:v>45.095875091301103</c:v>
                </c:pt>
                <c:pt idx="153">
                  <c:v>45.665362282439283</c:v>
                </c:pt>
                <c:pt idx="154">
                  <c:v>46.243953207616173</c:v>
                </c:pt>
                <c:pt idx="155">
                  <c:v>46.831817744269074</c:v>
                </c:pt>
                <c:pt idx="156">
                  <c:v>47.429129348452683</c:v>
                </c:pt>
                <c:pt idx="157">
                  <c:v>48.036065138205153</c:v>
                </c:pt>
                <c:pt idx="158">
                  <c:v>48.652805979031548</c:v>
                </c:pt>
                <c:pt idx="159">
                  <c:v>49.279536571562922</c:v>
                </c:pt>
                <c:pt idx="160">
                  <c:v>49.916445541450784</c:v>
                </c:pt>
                <c:pt idx="161">
                  <c:v>50.563725531558198</c:v>
                </c:pt>
                <c:pt idx="162">
                  <c:v>51.22157329651089</c:v>
                </c:pt>
                <c:pt idx="163">
                  <c:v>51.890189799673934</c:v>
                </c:pt>
                <c:pt idx="164">
                  <c:v>52.569780312620409</c:v>
                </c:pt>
                <c:pt idx="165">
                  <c:v>53.260554517161822</c:v>
                </c:pt>
                <c:pt idx="166">
                  <c:v>53.962726610010876</c:v>
                </c:pt>
                <c:pt idx="167">
                  <c:v>54.676515410150387</c:v>
                </c:pt>
                <c:pt idx="168">
                  <c:v>55.402144468983124</c:v>
                </c:pt>
                <c:pt idx="169">
                  <c:v>56.139842183340846</c:v>
                </c:pt>
                <c:pt idx="170">
                  <c:v>56.889841911432157</c:v>
                </c:pt>
                <c:pt idx="171">
                  <c:v>57.652382091812044</c:v>
                </c:pt>
                <c:pt idx="172">
                  <c:v>58.42770636545707</c:v>
                </c:pt>
                <c:pt idx="173">
                  <c:v>59.216063701034976</c:v>
                </c:pt>
                <c:pt idx="174">
                  <c:v>60.017708523457124</c:v>
                </c:pt>
                <c:pt idx="175">
                  <c:v>60.83290084580841</c:v>
                </c:pt>
                <c:pt idx="176">
                  <c:v>61.661906404748251</c:v>
                </c:pt>
                <c:pt idx="177">
                  <c:v>62.504996799482917</c:v>
                </c:pt>
                <c:pt idx="178">
                  <c:v>63.362449634409174</c:v>
                </c:pt>
                <c:pt idx="179">
                  <c:v>64.234548665535002</c:v>
                </c:pt>
                <c:pt idx="180">
                  <c:v>65.121583950783915</c:v>
                </c:pt>
                <c:pt idx="181">
                  <c:v>66.023852004295208</c:v>
                </c:pt>
                <c:pt idx="182">
                  <c:v>66.941655954832953</c:v>
                </c:pt>
                <c:pt idx="183">
                  <c:v>67.875305708423369</c:v>
                </c:pt>
                <c:pt idx="184">
                  <c:v>68.82511811534053</c:v>
                </c:pt>
                <c:pt idx="185">
                  <c:v>69.791417141566569</c:v>
                </c:pt>
                <c:pt idx="186">
                  <c:v>70.774534044855329</c:v>
                </c:pt>
                <c:pt idx="187">
                  <c:v>71.774807555531922</c:v>
                </c:pt>
                <c:pt idx="188">
                  <c:v>72.792584062166597</c:v>
                </c:pt>
                <c:pt idx="189">
                  <c:v>73.828217802262856</c:v>
                </c:pt>
                <c:pt idx="190">
                  <c:v>74.882071058106945</c:v>
                </c:pt>
                <c:pt idx="191">
                  <c:v>75.954514357928247</c:v>
                </c:pt>
                <c:pt idx="192">
                  <c:v>77.045926682525803</c:v>
                </c:pt>
                <c:pt idx="193">
                  <c:v>78.156695677521142</c:v>
                </c:pt>
                <c:pt idx="194">
                  <c:v>79.287217871401637</c:v>
                </c:pt>
                <c:pt idx="195">
                  <c:v>80.437898899525237</c:v>
                </c:pt>
                <c:pt idx="196">
                  <c:v>81.609153734260332</c:v>
                </c:pt>
                <c:pt idx="197">
                  <c:v>82.801406921444652</c:v>
                </c:pt>
                <c:pt idx="198">
                  <c:v>84.015092823345483</c:v>
                </c:pt>
                <c:pt idx="199">
                  <c:v>85.250655868317523</c:v>
                </c:pt>
                <c:pt idx="200">
                  <c:v>86.508550807354894</c:v>
                </c:pt>
                <c:pt idx="201">
                  <c:v>87.789242977741864</c:v>
                </c:pt>
                <c:pt idx="202">
                  <c:v>89.093208574014824</c:v>
                </c:pt>
                <c:pt idx="203">
                  <c:v>90.420934926452617</c:v>
                </c:pt>
                <c:pt idx="204">
                  <c:v>91.772920787320373</c:v>
                </c:pt>
                <c:pt idx="205">
                  <c:v>93.149676625098394</c:v>
                </c:pt>
                <c:pt idx="206">
                  <c:v>94.551724926937339</c:v>
                </c:pt>
                <c:pt idx="207">
                  <c:v>95.979600509584429</c:v>
                </c:pt>
                <c:pt idx="208">
                  <c:v>97.433850839037518</c:v>
                </c:pt>
                <c:pt idx="209">
                  <c:v>98.915036359190083</c:v>
                </c:pt>
                <c:pt idx="210">
                  <c:v>100.42373082973845</c:v>
                </c:pt>
                <c:pt idx="211">
                  <c:v>101.96052167363179</c:v>
                </c:pt>
                <c:pt idx="212">
                  <c:v>103.52601033435511</c:v>
                </c:pt>
                <c:pt idx="213">
                  <c:v>105.12081264334353</c:v>
                </c:pt>
                <c:pt idx="214">
                  <c:v>106.74555919783717</c:v>
                </c:pt>
                <c:pt idx="215">
                  <c:v>108.40089574949485</c:v>
                </c:pt>
                <c:pt idx="216">
                  <c:v>110.08748360409554</c:v>
                </c:pt>
                <c:pt idx="217">
                  <c:v>111.80600003266815</c:v>
                </c:pt>
                <c:pt idx="218">
                  <c:v>113.55713869440069</c:v>
                </c:pt>
                <c:pt idx="219">
                  <c:v>115.34161007168923</c:v>
                </c:pt>
                <c:pt idx="220">
                  <c:v>117.1601419177038</c:v>
                </c:pt>
                <c:pt idx="221">
                  <c:v>119.01347971685617</c:v>
                </c:pt>
                <c:pt idx="222">
                  <c:v>120.90238715856897</c:v>
                </c:pt>
                <c:pt idx="223">
                  <c:v>122.82764662475901</c:v>
                </c:pt>
                <c:pt idx="224">
                  <c:v>124.79005969146122</c:v>
                </c:pt>
                <c:pt idx="225">
                  <c:v>126.79044764503303</c:v>
                </c:pt>
                <c:pt idx="226">
                  <c:v>128.82965201339385</c:v>
                </c:pt>
                <c:pt idx="227">
                  <c:v>130.90853511277115</c:v>
                </c:pt>
                <c:pt idx="228">
                  <c:v>133.02798061043623</c:v>
                </c:pt>
                <c:pt idx="229">
                  <c:v>135.18889410393547</c:v>
                </c:pt>
                <c:pt idx="230">
                  <c:v>137.3922037173302</c:v>
                </c:pt>
                <c:pt idx="231">
                  <c:v>139.63886071498797</c:v>
                </c:pt>
                <c:pt idx="232">
                  <c:v>141.92984013347362</c:v>
                </c:pt>
                <c:pt idx="233">
                  <c:v>144.26614143211543</c:v>
                </c:pt>
                <c:pt idx="234">
                  <c:v>146.64878916283888</c:v>
                </c:pt>
                <c:pt idx="235">
                  <c:v>149.07883365987814</c:v>
                </c:pt>
                <c:pt idx="236">
                  <c:v>151.55735174999961</c:v>
                </c:pt>
                <c:pt idx="237">
                  <c:v>154.08544748389184</c:v>
                </c:pt>
                <c:pt idx="238">
                  <c:v>156.6642528893953</c:v>
                </c:pt>
                <c:pt idx="239">
                  <c:v>159.29492874727683</c:v>
                </c:pt>
                <c:pt idx="240">
                  <c:v>161.97866539026506</c:v>
                </c:pt>
                <c:pt idx="241">
                  <c:v>164.71668352610243</c:v>
                </c:pt>
                <c:pt idx="242">
                  <c:v>167.51023508538046</c:v>
                </c:pt>
                <c:pt idx="243">
                  <c:v>170.36060409496366</c:v>
                </c:pt>
                <c:pt idx="244">
                  <c:v>173.26910757782471</c:v>
                </c:pt>
                <c:pt idx="245">
                  <c:v>176.23709648015384</c:v>
                </c:pt>
                <c:pt idx="246">
                  <c:v>179.26595662661913</c:v>
                </c:pt>
                <c:pt idx="247">
                  <c:v>182.35710970470274</c:v>
                </c:pt>
                <c:pt idx="248">
                  <c:v>185.51201427905605</c:v>
                </c:pt>
                <c:pt idx="249">
                  <c:v>188.73216683685376</c:v>
                </c:pt>
                <c:pt idx="250">
                  <c:v>192.01910286516781</c:v>
                </c:pt>
                <c:pt idx="251">
                  <c:v>195.37439796140177</c:v>
                </c:pt>
                <c:pt idx="252">
                  <c:v>198.7996689778862</c:v>
                </c:pt>
                <c:pt idx="253">
                  <c:v>202.29657520174538</c:v>
                </c:pt>
                <c:pt idx="254">
                  <c:v>205.86681957120902</c:v>
                </c:pt>
                <c:pt idx="255">
                  <c:v>209.51214992957594</c:v>
                </c:pt>
                <c:pt idx="256">
                  <c:v>213.2343603180673</c:v>
                </c:pt>
                <c:pt idx="257">
                  <c:v>217.03529230887085</c:v>
                </c:pt>
                <c:pt idx="258">
                  <c:v>220.91683637971337</c:v>
                </c:pt>
                <c:pt idx="259">
                  <c:v>224.88093333133588</c:v>
                </c:pt>
                <c:pt idx="260">
                  <c:v>228.92957574931728</c:v>
                </c:pt>
                <c:pt idx="261">
                  <c:v>233.06480951172773</c:v>
                </c:pt>
                <c:pt idx="262">
                  <c:v>237.28873534414285</c:v>
                </c:pt>
                <c:pt idx="263">
                  <c:v>241.60351042362035</c:v>
                </c:pt>
                <c:pt idx="264">
                  <c:v>246.01135003328392</c:v>
                </c:pt>
                <c:pt idx="265">
                  <c:v>250.51452926922497</c:v>
                </c:pt>
                <c:pt idx="266">
                  <c:v>255.11538480148559</c:v>
                </c:pt>
                <c:pt idx="267">
                  <c:v>259.81631669096754</c:v>
                </c:pt>
                <c:pt idx="268">
                  <c:v>264.6197902641569</c:v>
                </c:pt>
                <c:pt idx="269">
                  <c:v>269.52833804763611</c:v>
                </c:pt>
                <c:pt idx="270">
                  <c:v>274.54456176442369</c:v>
                </c:pt>
                <c:pt idx="271">
                  <c:v>279.67113439425452</c:v>
                </c:pt>
                <c:pt idx="272">
                  <c:v>284.91080229998539</c:v>
                </c:pt>
                <c:pt idx="273">
                  <c:v>290.2663874224063</c:v>
                </c:pt>
                <c:pt idx="274">
                  <c:v>295.74078954579892</c:v>
                </c:pt>
                <c:pt idx="275">
                  <c:v>301.33698863668542</c:v>
                </c:pt>
                <c:pt idx="276">
                  <c:v>307.05804725829813</c:v>
                </c:pt>
                <c:pt idx="277">
                  <c:v>312.90711306338147</c:v>
                </c:pt>
                <c:pt idx="278">
                  <c:v>318.88742136805661</c:v>
                </c:pt>
                <c:pt idx="279">
                  <c:v>325.00229780954834</c:v>
                </c:pt>
                <c:pt idx="280">
                  <c:v>331.25516109071049</c:v>
                </c:pt>
                <c:pt idx="281">
                  <c:v>337.6495258143695</c:v>
                </c:pt>
                <c:pt idx="282">
                  <c:v>344.18900541062874</c:v>
                </c:pt>
                <c:pt idx="283">
                  <c:v>350.87731516039463</c:v>
                </c:pt>
                <c:pt idx="284">
                  <c:v>357.71827531849561</c:v>
                </c:pt>
                <c:pt idx="285">
                  <c:v>364.71581433990906</c:v>
                </c:pt>
                <c:pt idx="286">
                  <c:v>371.87397221272022</c:v>
                </c:pt>
                <c:pt idx="287">
                  <c:v>379.19690390159667</c:v>
                </c:pt>
                <c:pt idx="288">
                  <c:v>386.68888290567799</c:v>
                </c:pt>
                <c:pt idx="289">
                  <c:v>394.35430493495647</c:v>
                </c:pt>
                <c:pt idx="290">
                  <c:v>402.19769170934461</c:v>
                </c:pt>
                <c:pt idx="291">
                  <c:v>410.22369488481922</c:v>
                </c:pt>
                <c:pt idx="292">
                  <c:v>418.43710011116076</c:v>
                </c:pt>
                <c:pt idx="293">
                  <c:v>426.84283122601721</c:v>
                </c:pt>
                <c:pt idx="294">
                  <c:v>435.44595459016062</c:v>
                </c:pt>
                <c:pt idx="295">
                  <c:v>444.25168356902662</c:v>
                </c:pt>
                <c:pt idx="296">
                  <c:v>453.26538316579325</c:v>
                </c:pt>
                <c:pt idx="297">
                  <c:v>462.49257481147424</c:v>
                </c:pt>
                <c:pt idx="298">
                  <c:v>471.9389413177023</c:v>
                </c:pt>
                <c:pt idx="299">
                  <c:v>481.61033199809413</c:v>
                </c:pt>
                <c:pt idx="300">
                  <c:v>491.51276796433001</c:v>
                </c:pt>
                <c:pt idx="301">
                  <c:v>501.65244760329188</c:v>
                </c:pt>
                <c:pt idx="302">
                  <c:v>512.03575224187568</c:v>
                </c:pt>
                <c:pt idx="303">
                  <c:v>522.66925200633034</c:v>
                </c:pt>
                <c:pt idx="304">
                  <c:v>533.55971188324918</c:v>
                </c:pt>
                <c:pt idx="305">
                  <c:v>544.7140979896119</c:v>
                </c:pt>
                <c:pt idx="306">
                  <c:v>556.13958405957351</c:v>
                </c:pt>
                <c:pt idx="307">
                  <c:v>567.84355815598144</c:v>
                </c:pt>
                <c:pt idx="308">
                  <c:v>579.83362961492901</c:v>
                </c:pt>
                <c:pt idx="309">
                  <c:v>592.11763623195623</c:v>
                </c:pt>
                <c:pt idx="310">
                  <c:v>604.70365169889033</c:v>
                </c:pt>
                <c:pt idx="311">
                  <c:v>617.59999330061009</c:v>
                </c:pt>
                <c:pt idx="312">
                  <c:v>630.81522988143831</c:v>
                </c:pt>
                <c:pt idx="313">
                  <c:v>644.35819009122633</c:v>
                </c:pt>
                <c:pt idx="314">
                  <c:v>658.23797092158873</c:v>
                </c:pt>
                <c:pt idx="315">
                  <c:v>672.46394654316327</c:v>
                </c:pt>
                <c:pt idx="316">
                  <c:v>687.04577745522602</c:v>
                </c:pt>
                <c:pt idx="317">
                  <c:v>701.99341995940256</c:v>
                </c:pt>
                <c:pt idx="318">
                  <c:v>717.31713596970974</c:v>
                </c:pt>
                <c:pt idx="319">
                  <c:v>733.0275031716576</c:v>
                </c:pt>
                <c:pt idx="320">
                  <c:v>749.13542554363141</c:v>
                </c:pt>
                <c:pt idx="321">
                  <c:v>765.65214425430611</c:v>
                </c:pt>
                <c:pt idx="322">
                  <c:v>782.58924895042821</c:v>
                </c:pt>
                <c:pt idx="323">
                  <c:v>799.95868944982431</c:v>
                </c:pt>
                <c:pt idx="324">
                  <c:v>817.77278785515477</c:v>
                </c:pt>
                <c:pt idx="325">
                  <c:v>836.04425110451336</c:v>
                </c:pt>
                <c:pt idx="326">
                  <c:v>854.78618397565538</c:v>
                </c:pt>
                <c:pt idx="327">
                  <c:v>874.01210256128229</c:v>
                </c:pt>
                <c:pt idx="328">
                  <c:v>893.7359482335969</c:v>
                </c:pt>
                <c:pt idx="329">
                  <c:v>913.9721021169687</c:v>
                </c:pt>
                <c:pt idx="330">
                  <c:v>934.7354000884402</c:v>
                </c:pt>
                <c:pt idx="331">
                  <c:v>956.04114832654238</c:v>
                </c:pt>
                <c:pt idx="332">
                  <c:v>977.90513942971984</c:v>
                </c:pt>
                <c:pt idx="333">
                  <c:v>1000.3436691266163</c:v>
                </c:pt>
                <c:pt idx="334">
                  <c:v>1023.3735536013023</c:v>
                </c:pt>
                <c:pt idx="335">
                  <c:v>1047.0121474575139</c:v>
                </c:pt>
                <c:pt idx="336">
                  <c:v>1071.277362347028</c:v>
                </c:pt>
                <c:pt idx="337">
                  <c:v>1096.1876862882143</c:v>
                </c:pt>
                <c:pt idx="338">
                  <c:v>1121.7622037020085</c:v>
                </c:pt>
                <c:pt idx="339">
                  <c:v>1148.0206161936289</c:v>
                </c:pt>
                <c:pt idx="340">
                  <c:v>1174.9832641095436</c:v>
                </c:pt>
                <c:pt idx="341">
                  <c:v>1202.671148900429</c:v>
                </c:pt>
                <c:pt idx="342">
                  <c:v>1231.105956322197</c:v>
                </c:pt>
                <c:pt idx="343">
                  <c:v>1260.3100805084321</c:v>
                </c:pt>
                <c:pt idx="344">
                  <c:v>1290.3066489490459</c:v>
                </c:pt>
                <c:pt idx="345">
                  <c:v>1321.1195484114273</c:v>
                </c:pt>
                <c:pt idx="346">
                  <c:v>1352.7734518418797</c:v>
                </c:pt>
                <c:pt idx="347">
                  <c:v>1385.2938462866819</c:v>
                </c:pt>
                <c:pt idx="348">
                  <c:v>1418.7070618739522</c:v>
                </c:pt>
                <c:pt idx="349">
                  <c:v>1453.0403018990444</c:v>
                </c:pt>
                <c:pt idx="350">
                  <c:v>1488.3216740581418</c:v>
                </c:pt>
                <c:pt idx="351">
                  <c:v>1524.5802228766315</c:v>
                </c:pt>
                <c:pt idx="352">
                  <c:v>1561.8459633807865</c:v>
                </c:pt>
                <c:pt idx="353">
                  <c:v>1600.1499160633623</c:v>
                </c:pt>
                <c:pt idx="354">
                  <c:v>1639.5241431960021</c:v>
                </c:pt>
                <c:pt idx="355">
                  <c:v>1680.0017865434165</c:v>
                </c:pt>
                <c:pt idx="356">
                  <c:v>1721.6171065369151</c:v>
                </c:pt>
                <c:pt idx="357">
                  <c:v>1764.4055229671899</c:v>
                </c:pt>
                <c:pt idx="358">
                  <c:v>1808.4036572589521</c:v>
                </c:pt>
                <c:pt idx="359">
                  <c:v>1853.6493763926201</c:v>
                </c:pt>
                <c:pt idx="360">
                  <c:v>1900.1818385413121</c:v>
                </c:pt>
                <c:pt idx="361">
                  <c:v>1948.0415404940943</c:v>
                </c:pt>
                <c:pt idx="362">
                  <c:v>1997.2703669398309</c:v>
                </c:pt>
                <c:pt idx="363">
                  <c:v>2047.9116416890204</c:v>
                </c:pt>
                <c:pt idx="364">
                  <c:v>2100.0101809145349</c:v>
                </c:pt>
                <c:pt idx="365">
                  <c:v>2153.6123484956584</c:v>
                </c:pt>
                <c:pt idx="366">
                  <c:v>2208.7661135536318</c:v>
                </c:pt>
                <c:pt idx="367">
                  <c:v>2265.5211102707694</c:v>
                </c:pt>
                <c:pt idx="368">
                  <c:v>2323.9287000891986</c:v>
                </c:pt>
                <c:pt idx="369">
                  <c:v>2384.0420363898111</c:v>
                </c:pt>
                <c:pt idx="370">
                  <c:v>2445.916131756182</c:v>
                </c:pt>
                <c:pt idx="371">
                  <c:v>2509.6079279330602</c:v>
                </c:pt>
                <c:pt idx="372">
                  <c:v>2575.1763685939586</c:v>
                </c:pt>
                <c:pt idx="373">
                  <c:v>2642.6824750373894</c:v>
                </c:pt>
                <c:pt idx="374">
                  <c:v>2712.1894249367119</c:v>
                </c:pt>
                <c:pt idx="375">
                  <c:v>2783.7626342742815</c:v>
                </c:pt>
                <c:pt idx="376">
                  <c:v>2857.4698425963329</c:v>
                </c:pt>
                <c:pt idx="377">
                  <c:v>2933.3812017312425</c:v>
                </c:pt>
                <c:pt idx="378">
                  <c:v>3011.5693681203916</c:v>
                </c:pt>
                <c:pt idx="379">
                  <c:v>3092.1095989174387</c:v>
                </c:pt>
                <c:pt idx="380">
                  <c:v>3175.0798520191247</c:v>
                </c:pt>
                <c:pt idx="381">
                  <c:v>3260.5608901978576</c:v>
                </c:pt>
                <c:pt idx="382">
                  <c:v>3348.6363895145805</c:v>
                </c:pt>
                <c:pt idx="383">
                  <c:v>3439.3930521980078</c:v>
                </c:pt>
                <c:pt idx="384">
                  <c:v>3532.9207241854483</c:v>
                </c:pt>
                <c:pt idx="385">
                  <c:v>3629.3125175289911</c:v>
                </c:pt>
                <c:pt idx="386">
                  <c:v>3728.6649378803936</c:v>
                </c:pt>
                <c:pt idx="387">
                  <c:v>3831.078017277885</c:v>
                </c:pt>
                <c:pt idx="388">
                  <c:v>3936.6554524684734</c:v>
                </c:pt>
                <c:pt idx="389">
                  <c:v>4045.5047490098968</c:v>
                </c:pt>
                <c:pt idx="390">
                  <c:v>4157.7373714083187</c:v>
                </c:pt>
                <c:pt idx="391">
                  <c:v>4273.4688995589695</c:v>
                </c:pt>
                <c:pt idx="392">
                  <c:v>4392.819191770338</c:v>
                </c:pt>
                <c:pt idx="393">
                  <c:v>4515.912554664882</c:v>
                </c:pt>
                <c:pt idx="394">
                  <c:v>4642.8779202634105</c:v>
                </c:pt>
                <c:pt idx="395">
                  <c:v>4773.8490305746809</c:v>
                </c:pt>
                <c:pt idx="396">
                  <c:v>4908.9646300268032</c:v>
                </c:pt>
                <c:pt idx="397">
                  <c:v>5048.3686660929443</c:v>
                </c:pt>
                <c:pt idx="398">
                  <c:v>5192.2104984807611</c:v>
                </c:pt>
                <c:pt idx="399">
                  <c:v>5340.6451172720645</c:v>
                </c:pt>
                <c:pt idx="400">
                  <c:v>5493.833370418145</c:v>
                </c:pt>
                <c:pt idx="401">
                  <c:v>5651.9422010150283</c:v>
                </c:pt>
                <c:pt idx="402">
                  <c:v>5815.1448948036259</c:v>
                </c:pt>
                <c:pt idx="403">
                  <c:v>5983.6213383605264</c:v>
                </c:pt>
                <c:pt idx="404">
                  <c:v>6157.5582884682735</c:v>
                </c:pt>
                <c:pt idx="405">
                  <c:v>6337.1496531764815</c:v>
                </c:pt>
                <c:pt idx="406">
                  <c:v>6522.5967850910902</c:v>
                </c:pt>
                <c:pt idx="407">
                  <c:v>6714.1087874533514</c:v>
                </c:pt>
                <c:pt idx="408">
                  <c:v>6911.9028335992998</c:v>
                </c:pt>
                <c:pt idx="409">
                  <c:v>7116.2045004170768</c:v>
                </c:pt>
                <c:pt idx="410">
                  <c:v>7327.2481164513811</c:v>
                </c:pt>
                <c:pt idx="411">
                  <c:v>7545.2771253344008</c:v>
                </c:pt>
                <c:pt idx="412">
                  <c:v>7770.5444652571286</c:v>
                </c:pt>
                <c:pt idx="413">
                  <c:v>8003.3129652283769</c:v>
                </c:pt>
                <c:pt idx="414">
                  <c:v>8243.8557589075153</c:v>
                </c:pt>
                <c:pt idx="415">
                  <c:v>8492.4567168332087</c:v>
                </c:pt>
                <c:pt idx="416">
                  <c:v>8749.4108979133853</c:v>
                </c:pt>
                <c:pt idx="417">
                  <c:v>9015.0250210821814</c:v>
                </c:pt>
                <c:pt idx="418">
                  <c:v>9289.617958076391</c:v>
                </c:pt>
                <c:pt idx="419">
                  <c:v>9573.5212483297601</c:v>
                </c:pt>
                <c:pt idx="420">
                  <c:v>9867.0796370340086</c:v>
                </c:pt>
                <c:pt idx="421">
                  <c:v>10170.651637467143</c:v>
                </c:pt>
                <c:pt idx="422">
                  <c:v>10484.610118745511</c:v>
                </c:pt>
                <c:pt idx="423">
                  <c:v>10809.342920212588</c:v>
                </c:pt>
                <c:pt idx="424">
                  <c:v>11145.253493739712</c:v>
                </c:pt>
                <c:pt idx="425">
                  <c:v>11492.761575277409</c:v>
                </c:pt>
                <c:pt idx="426">
                  <c:v>11852.303887063488</c:v>
                </c:pt>
                <c:pt idx="427">
                  <c:v>12224.334871965335</c:v>
                </c:pt>
                <c:pt idx="428">
                  <c:v>12609.327461508692</c:v>
                </c:pt>
                <c:pt idx="429">
                  <c:v>13007.773879223747</c:v>
                </c:pt>
                <c:pt idx="430">
                  <c:v>13420.186481022407</c:v>
                </c:pt>
                <c:pt idx="431">
                  <c:v>13847.098634408396</c:v>
                </c:pt>
                <c:pt idx="432">
                  <c:v>14289.065638413429</c:v>
                </c:pt>
                <c:pt idx="433">
                  <c:v>14746.665686249664</c:v>
                </c:pt>
                <c:pt idx="434">
                  <c:v>15220.500872771452</c:v>
                </c:pt>
                <c:pt idx="435">
                  <c:v>15711.198248946535</c:v>
                </c:pt>
                <c:pt idx="436">
                  <c:v>16219.410925650243</c:v>
                </c:pt>
                <c:pt idx="437">
                  <c:v>16745.819229216337</c:v>
                </c:pt>
                <c:pt idx="438">
                  <c:v>17291.131911304146</c:v>
                </c:pt>
                <c:pt idx="439">
                  <c:v>17856.087415773756</c:v>
                </c:pt>
                <c:pt idx="440">
                  <c:v>18441.455205402912</c:v>
                </c:pt>
                <c:pt idx="441">
                  <c:v>19048.037151424589</c:v>
                </c:pt>
                <c:pt idx="442">
                  <c:v>19676.668989022772</c:v>
                </c:pt>
                <c:pt idx="443">
                  <c:v>20328.221842085961</c:v>
                </c:pt>
                <c:pt idx="444">
                  <c:v>21003.603820693599</c:v>
                </c:pt>
                <c:pt idx="445">
                  <c:v>21703.761694989997</c:v>
                </c:pt>
                <c:pt idx="446">
                  <c:v>22429.682649299099</c:v>
                </c:pt>
                <c:pt idx="447">
                  <c:v>23182.396120530044</c:v>
                </c:pt>
                <c:pt idx="448">
                  <c:v>23962.975725144675</c:v>
                </c:pt>
                <c:pt idx="449">
                  <c:v>24772.541279180296</c:v>
                </c:pt>
                <c:pt idx="450">
                  <c:v>25612.260916064119</c:v>
                </c:pt>
                <c:pt idx="451">
                  <c:v>26483.353307205474</c:v>
                </c:pt>
                <c:pt idx="452">
                  <c:v>27387.089990621</c:v>
                </c:pt>
                <c:pt idx="453">
                  <c:v>28324.797813128251</c:v>
                </c:pt>
                <c:pt idx="454">
                  <c:v>29297.861491943007</c:v>
                </c:pt>
                <c:pt idx="455">
                  <c:v>30307.7263018263</c:v>
                </c:pt>
                <c:pt idx="456">
                  <c:v>31355.90089426345</c:v>
                </c:pt>
                <c:pt idx="457">
                  <c:v>32443.960255504968</c:v>
                </c:pt>
                <c:pt idx="458">
                  <c:v>33573.548810671236</c:v>
                </c:pt>
                <c:pt idx="459">
                  <c:v>34746.383681514548</c:v>
                </c:pt>
                <c:pt idx="460">
                  <c:v>35964.258105845867</c:v>
                </c:pt>
                <c:pt idx="461">
                  <c:v>37229.045027070853</c:v>
                </c:pt>
                <c:pt idx="462">
                  <c:v>38542.700862743171</c:v>
                </c:pt>
                <c:pt idx="463">
                  <c:v>39907.269461529861</c:v>
                </c:pt>
                <c:pt idx="464">
                  <c:v>41324.886258505867</c:v>
                </c:pt>
                <c:pt idx="465">
                  <c:v>42797.782639232042</c:v>
                </c:pt>
                <c:pt idx="466">
                  <c:v>44328.290523661155</c:v>
                </c:pt>
                <c:pt idx="467">
                  <c:v>45918.847181517689</c:v>
                </c:pt>
                <c:pt idx="468">
                  <c:v>47572.000291451426</c:v>
                </c:pt>
                <c:pt idx="469">
                  <c:v>49290.413256943662</c:v>
                </c:pt>
                <c:pt idx="470">
                  <c:v>51076.870792676789</c:v>
                </c:pt>
                <c:pt idx="471">
                  <c:v>52934.284795833388</c:v>
                </c:pt>
                <c:pt idx="472">
                  <c:v>54865.700517617086</c:v>
                </c:pt>
                <c:pt idx="473">
                  <c:v>56874.303051131443</c:v>
                </c:pt>
                <c:pt idx="474">
                  <c:v>58963.424152674896</c:v>
                </c:pt>
                <c:pt idx="475">
                  <c:v>61136.549414462243</c:v>
                </c:pt>
                <c:pt idx="476">
                  <c:v>63397.325807813075</c:v>
                </c:pt>
                <c:pt idx="477">
                  <c:v>65749.569616917099</c:v>
                </c:pt>
                <c:pt idx="478">
                  <c:v>68197.274784438603</c:v>
                </c:pt>
                <c:pt idx="479">
                  <c:v>70744.621691428052</c:v>
                </c:pt>
                <c:pt idx="480">
                  <c:v>73395.9863952983</c:v>
                </c:pt>
                <c:pt idx="481">
                  <c:v>76155.950350975691</c:v>
                </c:pt>
                <c:pt idx="482">
                  <c:v>79029.310641786666</c:v>
                </c:pt>
                <c:pt idx="483">
                  <c:v>82021.090748160947</c:v>
                </c:pt>
                <c:pt idx="484">
                  <c:v>85136.551883858454</c:v>
                </c:pt>
                <c:pt idx="485">
                  <c:v>88381.204931137443</c:v>
                </c:pt>
                <c:pt idx="486">
                  <c:v>91760.823008112799</c:v>
                </c:pt>
                <c:pt idx="487">
                  <c:v>95281.45470346963</c:v>
                </c:pt>
                <c:pt idx="488">
                  <c:v>98949.438015762455</c:v>
                </c:pt>
              </c:numCache>
            </c:numRef>
          </c:xVal>
          <c:yVal>
            <c:numRef>
              <c:f>'RIAA Reference'!$H$12:$H$500</c:f>
              <c:numCache>
                <c:formatCode>General</c:formatCode>
                <c:ptCount val="489"/>
                <c:pt idx="0">
                  <c:v>19.829105447410178</c:v>
                </c:pt>
                <c:pt idx="1">
                  <c:v>19.826536645179715</c:v>
                </c:pt>
                <c:pt idx="2">
                  <c:v>19.823921371324918</c:v>
                </c:pt>
                <c:pt idx="3">
                  <c:v>19.821258680736655</c:v>
                </c:pt>
                <c:pt idx="4">
                  <c:v>19.818547607578751</c:v>
                </c:pt>
                <c:pt idx="5">
                  <c:v>19.815787164817976</c:v>
                </c:pt>
                <c:pt idx="6">
                  <c:v>19.812976343743824</c:v>
                </c:pt>
                <c:pt idx="7">
                  <c:v>19.810114113477642</c:v>
                </c:pt>
                <c:pt idx="8">
                  <c:v>19.807199420471093</c:v>
                </c:pt>
                <c:pt idx="9">
                  <c:v>19.8042311879937</c:v>
                </c:pt>
                <c:pt idx="10">
                  <c:v>19.801208315609308</c:v>
                </c:pt>
                <c:pt idx="11">
                  <c:v>19.798129678641189</c:v>
                </c:pt>
                <c:pt idx="12">
                  <c:v>19.794994127625756</c:v>
                </c:pt>
                <c:pt idx="13">
                  <c:v>19.791800487754514</c:v>
                </c:pt>
                <c:pt idx="14">
                  <c:v>19.788547558304199</c:v>
                </c:pt>
                <c:pt idx="15">
                  <c:v>19.785234112054805</c:v>
                </c:pt>
                <c:pt idx="16">
                  <c:v>19.781858894695468</c:v>
                </c:pt>
                <c:pt idx="17">
                  <c:v>19.778420624217809</c:v>
                </c:pt>
                <c:pt idx="18">
                  <c:v>19.774917990296679</c:v>
                </c:pt>
                <c:pt idx="19">
                  <c:v>19.771349653658195</c:v>
                </c:pt>
                <c:pt idx="20">
                  <c:v>19.767714245434625</c:v>
                </c:pt>
                <c:pt idx="21">
                  <c:v>19.764010366506302</c:v>
                </c:pt>
                <c:pt idx="22">
                  <c:v>19.760236586830054</c:v>
                </c:pt>
                <c:pt idx="23">
                  <c:v>19.756391444754193</c:v>
                </c:pt>
                <c:pt idx="24">
                  <c:v>19.752473446319861</c:v>
                </c:pt>
                <c:pt idx="25">
                  <c:v>19.74848106454845</c:v>
                </c:pt>
                <c:pt idx="26">
                  <c:v>19.744412738715162</c:v>
                </c:pt>
                <c:pt idx="27">
                  <c:v>19.740266873608288</c:v>
                </c:pt>
                <c:pt idx="28">
                  <c:v>19.736041838774359</c:v>
                </c:pt>
                <c:pt idx="29">
                  <c:v>19.731735967748783</c:v>
                </c:pt>
                <c:pt idx="30">
                  <c:v>19.727347557271933</c:v>
                </c:pt>
                <c:pt idx="31">
                  <c:v>19.722874866490699</c:v>
                </c:pt>
                <c:pt idx="32">
                  <c:v>19.718316116145129</c:v>
                </c:pt>
                <c:pt idx="33">
                  <c:v>19.713669487740283</c:v>
                </c:pt>
                <c:pt idx="34">
                  <c:v>19.708933122703172</c:v>
                </c:pt>
                <c:pt idx="35">
                  <c:v>19.704105121524591</c:v>
                </c:pt>
                <c:pt idx="36">
                  <c:v>19.699183542885958</c:v>
                </c:pt>
                <c:pt idx="37">
                  <c:v>19.694166402770978</c:v>
                </c:pt>
                <c:pt idx="38">
                  <c:v>19.68905167356219</c:v>
                </c:pt>
                <c:pt idx="39">
                  <c:v>19.683837283122305</c:v>
                </c:pt>
                <c:pt idx="40">
                  <c:v>19.678521113860437</c:v>
                </c:pt>
                <c:pt idx="41">
                  <c:v>19.673101001783188</c:v>
                </c:pt>
                <c:pt idx="42">
                  <c:v>19.667574735530593</c:v>
                </c:pt>
                <c:pt idx="43">
                  <c:v>19.661940055397132</c:v>
                </c:pt>
                <c:pt idx="44">
                  <c:v>19.656194652337739</c:v>
                </c:pt>
                <c:pt idx="45">
                  <c:v>19.650336166959008</c:v>
                </c:pt>
                <c:pt idx="46">
                  <c:v>19.644362188495769</c:v>
                </c:pt>
                <c:pt idx="47">
                  <c:v>19.638270253773108</c:v>
                </c:pt>
                <c:pt idx="48">
                  <c:v>19.632057846154098</c:v>
                </c:pt>
                <c:pt idx="49">
                  <c:v>19.62572239447346</c:v>
                </c:pt>
                <c:pt idx="50">
                  <c:v>19.619261271957402</c:v>
                </c:pt>
                <c:pt idx="51">
                  <c:v>19.612671795129955</c:v>
                </c:pt>
                <c:pt idx="52">
                  <c:v>19.605951222706125</c:v>
                </c:pt>
                <c:pt idx="53">
                  <c:v>19.59909675447221</c:v>
                </c:pt>
                <c:pt idx="54">
                  <c:v>19.592105530153788</c:v>
                </c:pt>
                <c:pt idx="55">
                  <c:v>19.584974628271723</c:v>
                </c:pt>
                <c:pt idx="56">
                  <c:v>19.577701064986758</c:v>
                </c:pt>
                <c:pt idx="57">
                  <c:v>19.570281792933237</c:v>
                </c:pt>
                <c:pt idx="58">
                  <c:v>19.562713700042544</c:v>
                </c:pt>
                <c:pt idx="59">
                  <c:v>19.55499360835692</c:v>
                </c:pt>
                <c:pt idx="60">
                  <c:v>19.547118272834407</c:v>
                </c:pt>
                <c:pt idx="61">
                  <c:v>19.539084380145553</c:v>
                </c:pt>
                <c:pt idx="62">
                  <c:v>19.530888547462894</c:v>
                </c:pt>
                <c:pt idx="63">
                  <c:v>19.522527321243984</c:v>
                </c:pt>
                <c:pt idx="64">
                  <c:v>19.513997176008893</c:v>
                </c:pt>
                <c:pt idx="65">
                  <c:v>19.505294513113313</c:v>
                </c:pt>
                <c:pt idx="66">
                  <c:v>19.496415659518284</c:v>
                </c:pt>
                <c:pt idx="67">
                  <c:v>19.487356866557729</c:v>
                </c:pt>
                <c:pt idx="68">
                  <c:v>19.478114308705038</c:v>
                </c:pt>
                <c:pt idx="69">
                  <c:v>19.468684082340047</c:v>
                </c:pt>
                <c:pt idx="70">
                  <c:v>19.459062204517757</c:v>
                </c:pt>
                <c:pt idx="71">
                  <c:v>19.449244611740376</c:v>
                </c:pt>
                <c:pt idx="72">
                  <c:v>19.439227158734198</c:v>
                </c:pt>
                <c:pt idx="73">
                  <c:v>19.42900561723301</c:v>
                </c:pt>
                <c:pt idx="74">
                  <c:v>19.41857567476977</c:v>
                </c:pt>
                <c:pt idx="75">
                  <c:v>19.407932933478492</c:v>
                </c:pt>
                <c:pt idx="76">
                  <c:v>19.397072908908168</c:v>
                </c:pt>
                <c:pt idx="77">
                  <c:v>19.385991028850988</c:v>
                </c:pt>
                <c:pt idx="78">
                  <c:v>19.374682632186779</c:v>
                </c:pt>
                <c:pt idx="79">
                  <c:v>19.363142967746217</c:v>
                </c:pt>
                <c:pt idx="80">
                  <c:v>19.351367193194935</c:v>
                </c:pt>
                <c:pt idx="81">
                  <c:v>19.33935037394123</c:v>
                </c:pt>
                <c:pt idx="82">
                  <c:v>19.327087482069889</c:v>
                </c:pt>
                <c:pt idx="83">
                  <c:v>19.31457339530489</c:v>
                </c:pt>
                <c:pt idx="84">
                  <c:v>19.301802896003831</c:v>
                </c:pt>
                <c:pt idx="85">
                  <c:v>19.288770670187056</c:v>
                </c:pt>
                <c:pt idx="86">
                  <c:v>19.275471306604562</c:v>
                </c:pt>
                <c:pt idx="87">
                  <c:v>19.261899295843943</c:v>
                </c:pt>
                <c:pt idx="88">
                  <c:v>19.248049029482676</c:v>
                </c:pt>
                <c:pt idx="89">
                  <c:v>19.233914799288222</c:v>
                </c:pt>
                <c:pt idx="90">
                  <c:v>19.219490796469522</c:v>
                </c:pt>
                <c:pt idx="91">
                  <c:v>19.204771110983675</c:v>
                </c:pt>
                <c:pt idx="92">
                  <c:v>19.189749730901489</c:v>
                </c:pt>
                <c:pt idx="93">
                  <c:v>19.174420541836053</c:v>
                </c:pt>
                <c:pt idx="94">
                  <c:v>19.158777326438209</c:v>
                </c:pt>
                <c:pt idx="95">
                  <c:v>19.142813763963296</c:v>
                </c:pt>
                <c:pt idx="96">
                  <c:v>19.126523429913426</c:v>
                </c:pt>
                <c:pt idx="97">
                  <c:v>19.109899795759624</c:v>
                </c:pt>
                <c:pt idx="98">
                  <c:v>19.09293622874852</c:v>
                </c:pt>
                <c:pt idx="99">
                  <c:v>19.075625991798141</c:v>
                </c:pt>
                <c:pt idx="100">
                  <c:v>19.057962243487573</c:v>
                </c:pt>
                <c:pt idx="101">
                  <c:v>19.03993803814528</c:v>
                </c:pt>
                <c:pt idx="102">
                  <c:v>19.021546326041065</c:v>
                </c:pt>
                <c:pt idx="103">
                  <c:v>19.002779953686652</c:v>
                </c:pt>
                <c:pt idx="104">
                  <c:v>18.983631664249849</c:v>
                </c:pt>
                <c:pt idx="105">
                  <c:v>18.964094098087649</c:v>
                </c:pt>
                <c:pt idx="106">
                  <c:v>18.944159793403113</c:v>
                </c:pt>
                <c:pt idx="107">
                  <c:v>18.923821187031589</c:v>
                </c:pt>
                <c:pt idx="108">
                  <c:v>18.903070615361255</c:v>
                </c:pt>
                <c:pt idx="109">
                  <c:v>18.881900315393324</c:v>
                </c:pt>
                <c:pt idx="110">
                  <c:v>18.860302425947211</c:v>
                </c:pt>
                <c:pt idx="111">
                  <c:v>18.838268989015781</c:v>
                </c:pt>
                <c:pt idx="112">
                  <c:v>18.815791951275969</c:v>
                </c:pt>
                <c:pt idx="113">
                  <c:v>18.792863165759854</c:v>
                </c:pt>
                <c:pt idx="114">
                  <c:v>18.769474393691308</c:v>
                </c:pt>
                <c:pt idx="115">
                  <c:v>18.745617306493166</c:v>
                </c:pt>
                <c:pt idx="116">
                  <c:v>18.721283487969846</c:v>
                </c:pt>
                <c:pt idx="117">
                  <c:v>18.696464436670098</c:v>
                </c:pt>
                <c:pt idx="118">
                  <c:v>18.671151568434507</c:v>
                </c:pt>
                <c:pt idx="119">
                  <c:v>18.64533621913219</c:v>
                </c:pt>
                <c:pt idx="120">
                  <c:v>18.619009647590868</c:v>
                </c:pt>
                <c:pt idx="121">
                  <c:v>18.592163038724241</c:v>
                </c:pt>
                <c:pt idx="122">
                  <c:v>18.564787506860547</c:v>
                </c:pt>
                <c:pt idx="123">
                  <c:v>18.5368740992756</c:v>
                </c:pt>
                <c:pt idx="124">
                  <c:v>18.50841379993356</c:v>
                </c:pt>
                <c:pt idx="125">
                  <c:v>18.479397533438174</c:v>
                </c:pt>
                <c:pt idx="126">
                  <c:v>18.449816169197018</c:v>
                </c:pt>
                <c:pt idx="127">
                  <c:v>18.419660525800673</c:v>
                </c:pt>
                <c:pt idx="128">
                  <c:v>18.388921375618654</c:v>
                </c:pt>
                <c:pt idx="129">
                  <c:v>18.357589449613059</c:v>
                </c:pt>
                <c:pt idx="130">
                  <c:v>18.325655442370948</c:v>
                </c:pt>
                <c:pt idx="131">
                  <c:v>18.2931100173553</c:v>
                </c:pt>
                <c:pt idx="132">
                  <c:v>18.259943812374608</c:v>
                </c:pt>
                <c:pt idx="133">
                  <c:v>18.226147445269959</c:v>
                </c:pt>
                <c:pt idx="134">
                  <c:v>18.191711519818295</c:v>
                </c:pt>
                <c:pt idx="135">
                  <c:v>18.15662663184974</c:v>
                </c:pt>
                <c:pt idx="136">
                  <c:v>18.120883375576355</c:v>
                </c:pt>
                <c:pt idx="137">
                  <c:v>18.084472350128891</c:v>
                </c:pt>
                <c:pt idx="138">
                  <c:v>18.047384166297679</c:v>
                </c:pt>
                <c:pt idx="139">
                  <c:v>18.009609453472816</c:v>
                </c:pt>
                <c:pt idx="140">
                  <c:v>17.971138866778372</c:v>
                </c:pt>
                <c:pt idx="141">
                  <c:v>17.93196309439443</c:v>
                </c:pt>
                <c:pt idx="142">
                  <c:v>17.892072865060271</c:v>
                </c:pt>
                <c:pt idx="143">
                  <c:v>17.851458955750893</c:v>
                </c:pt>
                <c:pt idx="144">
                  <c:v>17.810112199518919</c:v>
                </c:pt>
                <c:pt idx="145">
                  <c:v>17.768023493492592</c:v>
                </c:pt>
                <c:pt idx="146">
                  <c:v>17.725183807020279</c:v>
                </c:pt>
                <c:pt idx="147">
                  <c:v>17.681584189950911</c:v>
                </c:pt>
                <c:pt idx="148">
                  <c:v>17.637215781039348</c:v>
                </c:pt>
                <c:pt idx="149">
                  <c:v>17.592069816464623</c:v>
                </c:pt>
                <c:pt idx="150">
                  <c:v>17.546137638448666</c:v>
                </c:pt>
                <c:pt idx="151">
                  <c:v>17.499410703962315</c:v>
                </c:pt>
                <c:pt idx="152">
                  <c:v>17.451880593504765</c:v>
                </c:pt>
                <c:pt idx="153">
                  <c:v>17.403539019942141</c:v>
                </c:pt>
                <c:pt idx="154">
                  <c:v>17.354377837390235</c:v>
                </c:pt>
                <c:pt idx="155">
                  <c:v>17.304389050126094</c:v>
                </c:pt>
                <c:pt idx="156">
                  <c:v>17.253564821512356</c:v>
                </c:pt>
                <c:pt idx="157">
                  <c:v>17.201897482918355</c:v>
                </c:pt>
                <c:pt idx="158">
                  <c:v>17.149379542621165</c:v>
                </c:pt>
                <c:pt idx="159">
                  <c:v>17.096003694669704</c:v>
                </c:pt>
                <c:pt idx="160">
                  <c:v>17.041762827694892</c:v>
                </c:pt>
                <c:pt idx="161">
                  <c:v>16.986650033648402</c:v>
                </c:pt>
                <c:pt idx="162">
                  <c:v>16.93065861645281</c:v>
                </c:pt>
                <c:pt idx="163">
                  <c:v>16.873782100545569</c:v>
                </c:pt>
                <c:pt idx="164">
                  <c:v>16.816014239299705</c:v>
                </c:pt>
                <c:pt idx="165">
                  <c:v>16.75734902330387</c:v>
                </c:pt>
                <c:pt idx="166">
                  <c:v>16.697780688484922</c:v>
                </c:pt>
                <c:pt idx="167">
                  <c:v>16.637303724056338</c:v>
                </c:pt>
                <c:pt idx="168">
                  <c:v>16.575912880276167</c:v>
                </c:pt>
                <c:pt idx="169">
                  <c:v>16.513603175998846</c:v>
                </c:pt>
                <c:pt idx="170">
                  <c:v>16.450369906005459</c:v>
                </c:pt>
                <c:pt idx="171">
                  <c:v>16.386208648097988</c:v>
                </c:pt>
                <c:pt idx="172">
                  <c:v>16.32111526994354</c:v>
                </c:pt>
                <c:pt idx="173">
                  <c:v>16.255085935655487</c:v>
                </c:pt>
                <c:pt idx="174">
                  <c:v>16.188117112099306</c:v>
                </c:pt>
                <c:pt idx="175">
                  <c:v>16.120205574911651</c:v>
                </c:pt>
                <c:pt idx="176">
                  <c:v>16.051348414222588</c:v>
                </c:pt>
                <c:pt idx="177">
                  <c:v>15.981543040071445</c:v>
                </c:pt>
                <c:pt idx="178">
                  <c:v>15.910787187508493</c:v>
                </c:pt>
                <c:pt idx="179">
                  <c:v>15.839078921375227</c:v>
                </c:pt>
                <c:pt idx="180">
                  <c:v>15.766416640757773</c:v>
                </c:pt>
                <c:pt idx="181">
                  <c:v>15.692799083108827</c:v>
                </c:pt>
                <c:pt idx="182">
                  <c:v>15.618225328035171</c:v>
                </c:pt>
                <c:pt idx="183">
                  <c:v>15.542694800748835</c:v>
                </c:pt>
                <c:pt idx="184">
                  <c:v>15.466207275181638</c:v>
                </c:pt>
                <c:pt idx="185">
                  <c:v>15.388762876764034</c:v>
                </c:pt>
                <c:pt idx="186">
                  <c:v>15.310362084870558</c:v>
                </c:pt>
                <c:pt idx="187">
                  <c:v>15.231005734935824</c:v>
                </c:pt>
                <c:pt idx="188">
                  <c:v>15.150695020245971</c:v>
                </c:pt>
                <c:pt idx="189">
                  <c:v>15.069431493412337</c:v>
                </c:pt>
                <c:pt idx="190">
                  <c:v>14.987217067535003</c:v>
                </c:pt>
                <c:pt idx="191">
                  <c:v>14.904054017065565</c:v>
                </c:pt>
                <c:pt idx="192">
                  <c:v>14.819944978379578</c:v>
                </c:pt>
                <c:pt idx="193">
                  <c:v>14.734892950070284</c:v>
                </c:pt>
                <c:pt idx="194">
                  <c:v>14.648901292976774</c:v>
                </c:pt>
                <c:pt idx="195">
                  <c:v>14.56197372996041</c:v>
                </c:pt>
                <c:pt idx="196">
                  <c:v>14.474114345444871</c:v>
                </c:pt>
                <c:pt idx="197">
                  <c:v>14.385327584735698</c:v>
                </c:pt>
                <c:pt idx="198">
                  <c:v>14.295618253136809</c:v>
                </c:pt>
                <c:pt idx="199">
                  <c:v>14.20499151488151</c:v>
                </c:pt>
                <c:pt idx="200">
                  <c:v>14.113452891897051</c:v>
                </c:pt>
                <c:pt idx="201">
                  <c:v>14.021008262421971</c:v>
                </c:pt>
                <c:pt idx="202">
                  <c:v>13.92766385949631</c:v>
                </c:pt>
                <c:pt idx="203">
                  <c:v>13.83342626934513</c:v>
                </c:pt>
                <c:pt idx="204">
                  <c:v>13.738302429676352</c:v>
                </c:pt>
                <c:pt idx="205">
                  <c:v>13.642299627914083</c:v>
                </c:pt>
                <c:pt idx="206">
                  <c:v>13.545425499388823</c:v>
                </c:pt>
                <c:pt idx="207">
                  <c:v>13.447688025506222</c:v>
                </c:pt>
                <c:pt idx="208">
                  <c:v>13.349095531915735</c:v>
                </c:pt>
                <c:pt idx="209">
                  <c:v>13.249656686700753</c:v>
                </c:pt>
                <c:pt idx="210">
                  <c:v>13.149380498611329</c:v>
                </c:pt>
                <c:pt idx="211">
                  <c:v>13.048276315360431</c:v>
                </c:pt>
                <c:pt idx="212">
                  <c:v>12.946353822004154</c:v>
                </c:pt>
                <c:pt idx="213">
                  <c:v>12.843623039425859</c:v>
                </c:pt>
                <c:pt idx="214">
                  <c:v>12.740094322943467</c:v>
                </c:pt>
                <c:pt idx="215">
                  <c:v>12.635778361058502</c:v>
                </c:pt>
                <c:pt idx="216">
                  <c:v>12.530686174364583</c:v>
                </c:pt>
                <c:pt idx="217">
                  <c:v>12.42482911463201</c:v>
                </c:pt>
                <c:pt idx="218">
                  <c:v>12.318218864084171</c:v>
                </c:pt>
                <c:pt idx="219">
                  <c:v>12.210867434880313</c:v>
                </c:pt>
                <c:pt idx="220">
                  <c:v>12.102787168817791</c:v>
                </c:pt>
                <c:pt idx="221">
                  <c:v>11.993990737265687</c:v>
                </c:pt>
                <c:pt idx="222">
                  <c:v>11.884491141340185</c:v>
                </c:pt>
                <c:pt idx="223">
                  <c:v>11.774301712330425</c:v>
                </c:pt>
                <c:pt idx="224">
                  <c:v>11.66343611238193</c:v>
                </c:pt>
                <c:pt idx="225">
                  <c:v>11.55190833544281</c:v>
                </c:pt>
                <c:pt idx="226">
                  <c:v>11.439732708476241</c:v>
                </c:pt>
                <c:pt idx="227">
                  <c:v>11.326923892940339</c:v>
                </c:pt>
                <c:pt idx="228">
                  <c:v>11.213496886534866</c:v>
                </c:pt>
                <c:pt idx="229">
                  <c:v>11.099467025211462</c:v>
                </c:pt>
                <c:pt idx="230">
                  <c:v>10.984849985442343</c:v>
                </c:pt>
                <c:pt idx="231">
                  <c:v>10.869661786739195</c:v>
                </c:pt>
                <c:pt idx="232">
                  <c:v>10.753918794412153</c:v>
                </c:pt>
                <c:pt idx="233">
                  <c:v>10.637637722555498</c:v>
                </c:pt>
                <c:pt idx="234">
                  <c:v>10.520835637244149</c:v>
                </c:pt>
                <c:pt idx="235">
                  <c:v>10.403529959922002</c:v>
                </c:pt>
                <c:pt idx="236">
                  <c:v>10.285738470960061</c:v>
                </c:pt>
                <c:pt idx="237">
                  <c:v>10.16747931335917</c:v>
                </c:pt>
                <c:pt idx="238">
                  <c:v>10.048770996568861</c:v>
                </c:pt>
                <c:pt idx="239">
                  <c:v>9.9296324003901653</c:v>
                </c:pt>
                <c:pt idx="240">
                  <c:v>9.8100827789271143</c:v>
                </c:pt>
                <c:pt idx="241">
                  <c:v>9.6901417645472883</c:v>
                </c:pt>
                <c:pt idx="242">
                  <c:v>9.5698293718087832</c:v>
                </c:pt>
                <c:pt idx="243">
                  <c:v>9.4491660013062599</c:v>
                </c:pt>
                <c:pt idx="244">
                  <c:v>9.3281724433853483</c:v>
                </c:pt>
                <c:pt idx="245">
                  <c:v>9.2068698816699968</c:v>
                </c:pt>
                <c:pt idx="246">
                  <c:v>9.0852798963437174</c:v>
                </c:pt>
                <c:pt idx="247">
                  <c:v>8.9634244671207934</c:v>
                </c:pt>
                <c:pt idx="248">
                  <c:v>8.8413259758396077</c:v>
                </c:pt>
                <c:pt idx="249">
                  <c:v>8.7190072086057366</c:v>
                </c:pt>
                <c:pt idx="250">
                  <c:v>8.5964913574077801</c:v>
                </c:pt>
                <c:pt idx="251">
                  <c:v>8.4738020211250156</c:v>
                </c:pt>
                <c:pt idx="252">
                  <c:v>8.3509632058407792</c:v>
                </c:pt>
                <c:pt idx="253">
                  <c:v>8.2279993243721421</c:v>
                </c:pt>
                <c:pt idx="254">
                  <c:v>8.1049351949213175</c:v>
                </c:pt>
                <c:pt idx="255">
                  <c:v>7.9817960387504909</c:v>
                </c:pt>
                <c:pt idx="256">
                  <c:v>7.8586074767781824</c:v>
                </c:pt>
                <c:pt idx="257">
                  <c:v>7.7353955249908726</c:v>
                </c:pt>
                <c:pt idx="258">
                  <c:v>7.6121865885606068</c:v>
                </c:pt>
                <c:pt idx="259">
                  <c:v>7.4890074545565035</c:v>
                </c:pt>
                <c:pt idx="260">
                  <c:v>7.3658852831346575</c:v>
                </c:pt>
                <c:pt idx="261">
                  <c:v>7.242847597089316</c:v>
                </c:pt>
                <c:pt idx="262">
                  <c:v>7.1199222696465112</c:v>
                </c:pt>
                <c:pt idx="263">
                  <c:v>6.997137510379857</c:v>
                </c:pt>
                <c:pt idx="264">
                  <c:v>6.8745218491282074</c:v>
                </c:pt>
                <c:pt idx="265">
                  <c:v>6.7521041177950938</c:v>
                </c:pt>
                <c:pt idx="266">
                  <c:v>6.6299134299112694</c:v>
                </c:pt>
                <c:pt idx="267">
                  <c:v>6.5079791578433852</c:v>
                </c:pt>
                <c:pt idx="268">
                  <c:v>6.3863309075355144</c:v>
                </c:pt>
                <c:pt idx="269">
                  <c:v>6.2649984906741798</c:v>
                </c:pt>
                <c:pt idx="270">
                  <c:v>6.1440118941728823</c:v>
                </c:pt>
                <c:pt idx="271">
                  <c:v>6.0234012468789189</c:v>
                </c:pt>
                <c:pt idx="272">
                  <c:v>5.9031967834132031</c:v>
                </c:pt>
                <c:pt idx="273">
                  <c:v>5.7834288050627283</c:v>
                </c:pt>
                <c:pt idx="274">
                  <c:v>5.6641276376565024</c:v>
                </c:pt>
                <c:pt idx="275">
                  <c:v>5.5453235863674477</c:v>
                </c:pt>
                <c:pt idx="276">
                  <c:v>5.4270468873963997</c:v>
                </c:pt>
                <c:pt idx="277">
                  <c:v>5.3093276565095504</c:v>
                </c:pt>
                <c:pt idx="278">
                  <c:v>5.192195834416621</c:v>
                </c:pt>
                <c:pt idx="279">
                  <c:v>5.0756811289955506</c:v>
                </c:pt>
                <c:pt idx="280">
                  <c:v>4.9598129543879255</c:v>
                </c:pt>
                <c:pt idx="281">
                  <c:v>4.8446203670103625</c:v>
                </c:pt>
                <c:pt idx="282">
                  <c:v>4.7301319985483516</c:v>
                </c:pt>
                <c:pt idx="283">
                  <c:v>4.6163759860216897</c:v>
                </c:pt>
                <c:pt idx="284">
                  <c:v>4.5033798990342486</c:v>
                </c:pt>
                <c:pt idx="285">
                  <c:v>4.3911706643447035</c:v>
                </c:pt>
                <c:pt idx="286">
                  <c:v>4.2797744879197124</c:v>
                </c:pt>
                <c:pt idx="287">
                  <c:v>4.1692167746555695</c:v>
                </c:pt>
                <c:pt idx="288">
                  <c:v>4.0595220459795218</c:v>
                </c:pt>
                <c:pt idx="289">
                  <c:v>3.9507138555659189</c:v>
                </c:pt>
                <c:pt idx="290">
                  <c:v>3.8428147034268281</c:v>
                </c:pt>
                <c:pt idx="291">
                  <c:v>3.735845948659088</c:v>
                </c:pt>
                <c:pt idx="292">
                  <c:v>3.6298277211521395</c:v>
                </c:pt>
                <c:pt idx="293">
                  <c:v>3.5247788325804978</c:v>
                </c:pt>
                <c:pt idx="294">
                  <c:v>3.4207166870236909</c:v>
                </c:pt>
                <c:pt idx="295">
                  <c:v>3.3176571915721511</c:v>
                </c:pt>
                <c:pt idx="296">
                  <c:v>3.215614667291518</c:v>
                </c:pt>
                <c:pt idx="297">
                  <c:v>3.1146017609287551</c:v>
                </c:pt>
                <c:pt idx="298">
                  <c:v>3.0146293577514562</c:v>
                </c:pt>
                <c:pt idx="299">
                  <c:v>2.9157064959167807</c:v>
                </c:pt>
                <c:pt idx="300">
                  <c:v>2.8178402827678517</c:v>
                </c:pt>
                <c:pt idx="301">
                  <c:v>2.7210358134539661</c:v>
                </c:pt>
                <c:pt idx="302">
                  <c:v>2.62529609226553</c:v>
                </c:pt>
                <c:pt idx="303">
                  <c:v>2.530621957066145</c:v>
                </c:pt>
                <c:pt idx="304">
                  <c:v>2.4370120071923584</c:v>
                </c:pt>
                <c:pt idx="305">
                  <c:v>2.3444625351763895</c:v>
                </c:pt>
                <c:pt idx="306">
                  <c:v>2.2529674626290115</c:v>
                </c:pt>
                <c:pt idx="307">
                  <c:v>2.1625182805990213</c:v>
                </c:pt>
                <c:pt idx="308">
                  <c:v>2.0731039947023957</c:v>
                </c:pt>
                <c:pt idx="309">
                  <c:v>1.9847110752891197</c:v>
                </c:pt>
                <c:pt idx="310">
                  <c:v>1.8973234128885921</c:v>
                </c:pt>
                <c:pt idx="311">
                  <c:v>1.8109222791469537</c:v>
                </c:pt>
                <c:pt idx="312">
                  <c:v>1.7254862934407917</c:v>
                </c:pt>
                <c:pt idx="313">
                  <c:v>1.6409913953231672</c:v>
                </c:pt>
                <c:pt idx="314">
                  <c:v>1.5574108229297399</c:v>
                </c:pt>
                <c:pt idx="315">
                  <c:v>1.474715097445477</c:v>
                </c:pt>
                <c:pt idx="316">
                  <c:v>1.3928720137065804</c:v>
                </c:pt>
                <c:pt idx="317">
                  <c:v>1.3118466369885668</c:v>
                </c:pt>
                <c:pt idx="318">
                  <c:v>1.2316013060100408</c:v>
                </c:pt>
                <c:pt idx="319">
                  <c:v>1.1520956421628876</c:v>
                </c:pt>
                <c:pt idx="320">
                  <c:v>1.0732865649643026</c:v>
                </c:pt>
                <c:pt idx="321">
                  <c:v>0.99512831371395616</c:v>
                </c:pt>
                <c:pt idx="322">
                  <c:v>0.91757247533080721</c:v>
                </c:pt>
                <c:pt idx="323">
                  <c:v>0.8405680183394707</c:v>
                </c:pt>
                <c:pt idx="324">
                  <c:v>0.76406133297446543</c:v>
                </c:pt>
                <c:pt idx="325">
                  <c:v>0.68799627737303393</c:v>
                </c:pt>
                <c:pt idx="326">
                  <c:v>0.61231422983271733</c:v>
                </c:pt>
                <c:pt idx="327">
                  <c:v>0.53695414711846157</c:v>
                </c:pt>
                <c:pt idx="328">
                  <c:v>0.46185262881484768</c:v>
                </c:pt>
                <c:pt idx="329">
                  <c:v>0.38694398773269661</c:v>
                </c:pt>
                <c:pt idx="330">
                  <c:v>0.31216032639337687</c:v>
                </c:pt>
                <c:pt idx="331">
                  <c:v>0.2374316196298969</c:v>
                </c:pt>
                <c:pt idx="332">
                  <c:v>0.16268580335919325</c:v>
                </c:pt>
                <c:pt idx="333">
                  <c:v>8.7848869594396986E-2</c:v>
                </c:pt>
                <c:pt idx="334">
                  <c:v>1.2844967778981217E-2</c:v>
                </c:pt>
                <c:pt idx="335">
                  <c:v>-6.2403487465215735E-2</c:v>
                </c:pt>
                <c:pt idx="336">
                  <c:v>-0.13797570207758666</c:v>
                </c:pt>
                <c:pt idx="337">
                  <c:v>-0.21395238168498087</c:v>
                </c:pt>
                <c:pt idx="338">
                  <c:v>-0.29041560401718691</c:v>
                </c:pt>
                <c:pt idx="339">
                  <c:v>-0.36744868452371177</c:v>
                </c:pt>
                <c:pt idx="340">
                  <c:v>-0.44513603512062894</c:v>
                </c:pt>
                <c:pt idx="341">
                  <c:v>-0.52356301602078748</c:v>
                </c:pt>
                <c:pt idx="342">
                  <c:v>-0.60281578063372721</c:v>
                </c:pt>
                <c:pt idx="343">
                  <c:v>-0.68298111356333491</c:v>
                </c:pt>
                <c:pt idx="344">
                  <c:v>-0.76414626178239831</c:v>
                </c:pt>
                <c:pt idx="345">
                  <c:v>-0.84639875912355034</c:v>
                </c:pt>
                <c:pt idx="346">
                  <c:v>-0.92982624429541805</c:v>
                </c:pt>
                <c:pt idx="347">
                  <c:v>-1.0145162727108801</c:v>
                </c:pt>
                <c:pt idx="348">
                  <c:v>-1.1005561225010325</c:v>
                </c:pt>
                <c:pt idx="349">
                  <c:v>-1.1880325951815525</c:v>
                </c:pt>
                <c:pt idx="350">
                  <c:v>-1.2770318115380395</c:v>
                </c:pt>
                <c:pt idx="351">
                  <c:v>-1.3676390034011683</c:v>
                </c:pt>
                <c:pt idx="352">
                  <c:v>-1.4599383020894432</c:v>
                </c:pt>
                <c:pt idx="353">
                  <c:v>-1.5540125244054543</c:v>
                </c:pt>
                <c:pt idx="354">
                  <c:v>-1.6499429571784843</c:v>
                </c:pt>
                <c:pt idx="355">
                  <c:v>-1.7478091414489842</c:v>
                </c:pt>
                <c:pt idx="356">
                  <c:v>-1.847688657487917</c:v>
                </c:pt>
                <c:pt idx="357">
                  <c:v>-1.9496569119317906</c:v>
                </c:pt>
                <c:pt idx="358">
                  <c:v>-2.0537869283911498</c:v>
                </c:pt>
                <c:pt idx="359">
                  <c:v>-2.1601491429530237</c:v>
                </c:pt>
                <c:pt idx="360">
                  <c:v>-2.2688112060446857</c:v>
                </c:pt>
                <c:pt idx="361">
                  <c:v>-2.3798377921535212</c:v>
                </c:pt>
                <c:pt idx="362">
                  <c:v>-2.4932904189059548</c:v>
                </c:pt>
                <c:pt idx="363">
                  <c:v>-2.6092272769933662</c:v>
                </c:pt>
                <c:pt idx="364">
                  <c:v>-2.7277030723957951</c:v>
                </c:pt>
                <c:pt idx="365">
                  <c:v>-2.8487688822927564</c:v>
                </c:pt>
                <c:pt idx="366">
                  <c:v>-2.9724720259659447</c:v>
                </c:pt>
                <c:pt idx="367">
                  <c:v>-3.0988559518904237</c:v>
                </c:pt>
                <c:pt idx="368">
                  <c:v>-3.2279601420808177</c:v>
                </c:pt>
                <c:pt idx="369">
                  <c:v>-3.3598200346093456</c:v>
                </c:pt>
                <c:pt idx="370">
                  <c:v>-3.4944669650437126</c:v>
                </c:pt>
                <c:pt idx="371">
                  <c:v>-3.6319281273698656</c:v>
                </c:pt>
                <c:pt idx="372">
                  <c:v>-3.7722265547693241</c:v>
                </c:pt>
                <c:pt idx="373">
                  <c:v>-3.9153811204168814</c:v>
                </c:pt>
                <c:pt idx="374">
                  <c:v>-4.0614065582562073</c:v>
                </c:pt>
                <c:pt idx="375">
                  <c:v>-4.2103135035022881</c:v>
                </c:pt>
                <c:pt idx="376">
                  <c:v>-4.3621085524136785</c:v>
                </c:pt>
                <c:pt idx="377">
                  <c:v>-4.5167943406795255</c:v>
                </c:pt>
                <c:pt idx="378">
                  <c:v>-4.6743696395791376</c:v>
                </c:pt>
                <c:pt idx="379">
                  <c:v>-4.8348294688986515</c:v>
                </c:pt>
                <c:pt idx="380">
                  <c:v>-4.9981652254341338</c:v>
                </c:pt>
                <c:pt idx="381">
                  <c:v>-5.1643648257741175</c:v>
                </c:pt>
                <c:pt idx="382">
                  <c:v>-5.3334128619415049</c:v>
                </c:pt>
                <c:pt idx="383">
                  <c:v>-5.5052907683829782</c:v>
                </c:pt>
                <c:pt idx="384">
                  <c:v>-5.6799769987284385</c:v>
                </c:pt>
                <c:pt idx="385">
                  <c:v>-5.8574472106998803</c:v>
                </c:pt>
                <c:pt idx="386">
                  <c:v>-6.0376744575309971</c:v>
                </c:pt>
                <c:pt idx="387">
                  <c:v>-6.2206293842635612</c:v>
                </c:pt>
                <c:pt idx="388">
                  <c:v>-6.4062804273132734</c:v>
                </c:pt>
                <c:pt idx="389">
                  <c:v>-6.5945940157438896</c:v>
                </c:pt>
                <c:pt idx="390">
                  <c:v>-6.7855347727543514</c:v>
                </c:pt>
                <c:pt idx="391">
                  <c:v>-6.9790657159627489</c:v>
                </c:pt>
                <c:pt idx="392">
                  <c:v>-7.1751484551664646</c:v>
                </c:pt>
                <c:pt idx="393">
                  <c:v>-7.373743386361447</c:v>
                </c:pt>
                <c:pt idx="394">
                  <c:v>-7.5748098809172761</c:v>
                </c:pt>
                <c:pt idx="395">
                  <c:v>-7.7783064689235397</c:v>
                </c:pt>
                <c:pt idx="396">
                  <c:v>-7.984191015845064</c:v>
                </c:pt>
                <c:pt idx="397">
                  <c:v>-8.1924208917469201</c:v>
                </c:pt>
                <c:pt idx="398">
                  <c:v>-8.4029531324729447</c:v>
                </c:pt>
                <c:pt idx="399">
                  <c:v>-8.6157445922804836</c:v>
                </c:pt>
                <c:pt idx="400">
                  <c:v>-8.8307520875502519</c:v>
                </c:pt>
                <c:pt idx="401">
                  <c:v>-9.0479325312989829</c:v>
                </c:pt>
                <c:pt idx="402">
                  <c:v>-9.2672430583262653</c:v>
                </c:pt>
                <c:pt idx="403">
                  <c:v>-9.4886411409211888</c:v>
                </c:pt>
                <c:pt idx="404">
                  <c:v>-9.7120846951426714</c:v>
                </c:pt>
                <c:pt idx="405">
                  <c:v>-9.9375321777643819</c:v>
                </c:pt>
                <c:pt idx="406">
                  <c:v>-10.164942674046481</c:v>
                </c:pt>
                <c:pt idx="407">
                  <c:v>-10.394275976555111</c:v>
                </c:pt>
                <c:pt idx="408">
                  <c:v>-10.625492655305404</c:v>
                </c:pt>
                <c:pt idx="409">
                  <c:v>-10.858554119544859</c:v>
                </c:pt>
                <c:pt idx="410">
                  <c:v>-11.093422671532318</c:v>
                </c:pt>
                <c:pt idx="411">
                  <c:v>-11.330061552694136</c:v>
                </c:pt>
                <c:pt idx="412">
                  <c:v>-11.568434982562085</c:v>
                </c:pt>
                <c:pt idx="413">
                  <c:v>-11.808508190910901</c:v>
                </c:pt>
                <c:pt idx="414">
                  <c:v>-12.050247443524583</c:v>
                </c:pt>
                <c:pt idx="415">
                  <c:v>-12.293620062022043</c:v>
                </c:pt>
                <c:pt idx="416">
                  <c:v>-12.53859443817456</c:v>
                </c:pt>
                <c:pt idx="417">
                  <c:v>-12.785140043140503</c:v>
                </c:pt>
                <c:pt idx="418">
                  <c:v>-13.033227432036679</c:v>
                </c:pt>
                <c:pt idx="419">
                  <c:v>-13.282828244253103</c:v>
                </c:pt>
                <c:pt idx="420">
                  <c:v>-13.533915199905575</c:v>
                </c:pt>
                <c:pt idx="421">
                  <c:v>-13.786462092804381</c:v>
                </c:pt>
                <c:pt idx="422">
                  <c:v>-14.040443780301473</c:v>
                </c:pt>
                <c:pt idx="423">
                  <c:v>-14.295836170359287</c:v>
                </c:pt>
                <c:pt idx="424">
                  <c:v>-14.55261620616672</c:v>
                </c:pt>
                <c:pt idx="425">
                  <c:v>-14.810761848608012</c:v>
                </c:pt>
                <c:pt idx="426">
                  <c:v>-15.070252056870784</c:v>
                </c:pt>
                <c:pt idx="427">
                  <c:v>-15.331066767460369</c:v>
                </c:pt>
                <c:pt idx="428">
                  <c:v>-15.593186871868268</c:v>
                </c:pt>
                <c:pt idx="429">
                  <c:v>-15.856594193123573</c:v>
                </c:pt>
                <c:pt idx="430">
                  <c:v>-16.121271461438155</c:v>
                </c:pt>
                <c:pt idx="431">
                  <c:v>-16.387202289138692</c:v>
                </c:pt>
                <c:pt idx="432">
                  <c:v>-16.654371145061546</c:v>
                </c:pt>
                <c:pt idx="433">
                  <c:v>-16.922763328570383</c:v>
                </c:pt>
                <c:pt idx="434">
                  <c:v>-17.192364943341154</c:v>
                </c:pt>
                <c:pt idx="435">
                  <c:v>-17.463162871044457</c:v>
                </c:pt>
                <c:pt idx="436">
                  <c:v>-17.735144745041559</c:v>
                </c:pt>
                <c:pt idx="437">
                  <c:v>-18.008298924197739</c:v>
                </c:pt>
                <c:pt idx="438">
                  <c:v>-18.282614466904683</c:v>
                </c:pt>
                <c:pt idx="439">
                  <c:v>-18.558081105392279</c:v>
                </c:pt>
                <c:pt idx="440">
                  <c:v>-18.834689220400563</c:v>
                </c:pt>
                <c:pt idx="441">
                  <c:v>-19.112429816272044</c:v>
                </c:pt>
                <c:pt idx="442">
                  <c:v>-19.391294496517247</c:v>
                </c:pt>
                <c:pt idx="443">
                  <c:v>-19.671275439897126</c:v>
                </c:pt>
                <c:pt idx="444">
                  <c:v>-19.952365377059795</c:v>
                </c:pt>
                <c:pt idx="445">
                  <c:v>-20.234557567760966</c:v>
                </c:pt>
                <c:pt idx="446">
                  <c:v>-20.517845778693832</c:v>
                </c:pt>
                <c:pt idx="447">
                  <c:v>-20.802224261945788</c:v>
                </c:pt>
                <c:pt idx="448">
                  <c:v>-21.087687734097145</c:v>
                </c:pt>
                <c:pt idx="449">
                  <c:v>-21.374231355970728</c:v>
                </c:pt>
                <c:pt idx="450">
                  <c:v>-21.661850713038781</c:v>
                </c:pt>
                <c:pt idx="451">
                  <c:v>-21.950541796488924</c:v>
                </c:pt>
                <c:pt idx="452">
                  <c:v>-22.240300984948767</c:v>
                </c:pt>
                <c:pt idx="453">
                  <c:v>-22.531125026865446</c:v>
                </c:pt>
                <c:pt idx="454">
                  <c:v>-22.823011023534757</c:v>
                </c:pt>
                <c:pt idx="455">
                  <c:v>-23.115956412771311</c:v>
                </c:pt>
                <c:pt idx="456">
                  <c:v>-23.409958953210872</c:v>
                </c:pt>
                <c:pt idx="457">
                  <c:v>-23.705016709233234</c:v>
                </c:pt>
                <c:pt idx="458">
                  <c:v>-24.001128036493377</c:v>
                </c:pt>
                <c:pt idx="459">
                  <c:v>-24.298291568047546</c:v>
                </c:pt>
                <c:pt idx="460">
                  <c:v>-24.596506201059849</c:v>
                </c:pt>
                <c:pt idx="461">
                  <c:v>-24.895771084074223</c:v>
                </c:pt>
                <c:pt idx="462">
                  <c:v>-25.196085604836469</c:v>
                </c:pt>
                <c:pt idx="463">
                  <c:v>-25.497449378649783</c:v>
                </c:pt>
                <c:pt idx="464">
                  <c:v>-25.799862237248465</c:v>
                </c:pt>
                <c:pt idx="465">
                  <c:v>-26.103324218171934</c:v>
                </c:pt>
                <c:pt idx="466">
                  <c:v>-26.407835554623766</c:v>
                </c:pt>
                <c:pt idx="467">
                  <c:v>-26.713396665798307</c:v>
                </c:pt>
                <c:pt idx="468">
                  <c:v>-27.02000814765886</c:v>
                </c:pt>
                <c:pt idx="469">
                  <c:v>-27.327670764150412</c:v>
                </c:pt>
                <c:pt idx="470">
                  <c:v>-27.636385438831638</c:v>
                </c:pt>
                <c:pt idx="471">
                  <c:v>-27.946153246908828</c:v>
                </c:pt>
                <c:pt idx="472">
                  <c:v>-28.256975407657549</c:v>
                </c:pt>
                <c:pt idx="473">
                  <c:v>-28.568853277215254</c:v>
                </c:pt>
                <c:pt idx="474">
                  <c:v>-28.881788341730871</c:v>
                </c:pt>
                <c:pt idx="475">
                  <c:v>-29.195782210855572</c:v>
                </c:pt>
                <c:pt idx="476">
                  <c:v>-29.510836611561412</c:v>
                </c:pt>
                <c:pt idx="477">
                  <c:v>-29.826953382273029</c:v>
                </c:pt>
                <c:pt idx="478">
                  <c:v>-30.144134467299324</c:v>
                </c:pt>
                <c:pt idx="479">
                  <c:v>-30.462381911551692</c:v>
                </c:pt>
                <c:pt idx="480">
                  <c:v>-30.781697855536397</c:v>
                </c:pt>
                <c:pt idx="481">
                  <c:v>-31.102084530608295</c:v>
                </c:pt>
                <c:pt idx="482">
                  <c:v>-31.423544254474439</c:v>
                </c:pt>
                <c:pt idx="483">
                  <c:v>-31.746079426935751</c:v>
                </c:pt>
                <c:pt idx="484">
                  <c:v>-32.069692525855935</c:v>
                </c:pt>
                <c:pt idx="485">
                  <c:v>-32.394386103346577</c:v>
                </c:pt>
                <c:pt idx="486">
                  <c:v>-32.720162782158852</c:v>
                </c:pt>
                <c:pt idx="487">
                  <c:v>-33.047025252271069</c:v>
                </c:pt>
                <c:pt idx="488">
                  <c:v>-33.374976267663385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8840"/>
        <c:axId val="382687664"/>
      </c:scatterChart>
      <c:valAx>
        <c:axId val="382688840"/>
        <c:scaling>
          <c:logBase val="10"/>
          <c:orientation val="minMax"/>
          <c:max val="10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/ Hz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382687664"/>
        <c:crossesAt val="-100"/>
        <c:crossBetween val="midCat"/>
      </c:valAx>
      <c:valAx>
        <c:axId val="382687664"/>
        <c:scaling>
          <c:orientation val="minMax"/>
          <c:max val="20"/>
          <c:min val="-4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3826888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320675</xdr:colOff>
      <xdr:row>3</xdr:row>
      <xdr:rowOff>101600</xdr:rowOff>
    </xdr:from>
    <xdr:to>
      <xdr:col>40</xdr:col>
      <xdr:colOff>1111250</xdr:colOff>
      <xdr:row>7</xdr:row>
      <xdr:rowOff>79375</xdr:rowOff>
    </xdr:to>
    <xdr:sp macro="" textlink="">
      <xdr:nvSpPr>
        <xdr:cNvPr id="22" name="TextBox 21"/>
        <xdr:cNvSpPr txBox="1"/>
      </xdr:nvSpPr>
      <xdr:spPr>
        <a:xfrm>
          <a:off x="28343225" y="882650"/>
          <a:ext cx="3238500" cy="74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complex</a:t>
          </a:r>
          <a:r>
            <a:rPr lang="en-US" sz="11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number algebra functions,</a:t>
          </a:r>
          <a:endParaRPr lang="en-US" sz="1100" b="0" i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"IMPRODUCT", IMDIV", "IMSUB", "IMSUM", "IMABS"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238125</xdr:colOff>
      <xdr:row>20</xdr:row>
      <xdr:rowOff>82550</xdr:rowOff>
    </xdr:from>
    <xdr:to>
      <xdr:col>18</xdr:col>
      <xdr:colOff>95250</xdr:colOff>
      <xdr:row>41</xdr:row>
      <xdr:rowOff>146050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42</xdr:row>
      <xdr:rowOff>41275</xdr:rowOff>
    </xdr:from>
    <xdr:to>
      <xdr:col>18</xdr:col>
      <xdr:colOff>95250</xdr:colOff>
      <xdr:row>63</xdr:row>
      <xdr:rowOff>104775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64</xdr:row>
      <xdr:rowOff>0</xdr:rowOff>
    </xdr:from>
    <xdr:to>
      <xdr:col>18</xdr:col>
      <xdr:colOff>95250</xdr:colOff>
      <xdr:row>85</xdr:row>
      <xdr:rowOff>63500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114300</xdr:colOff>
      <xdr:row>17</xdr:row>
      <xdr:rowOff>114300</xdr:rowOff>
    </xdr:from>
    <xdr:to>
      <xdr:col>29</xdr:col>
      <xdr:colOff>493588</xdr:colOff>
      <xdr:row>45</xdr:row>
      <xdr:rowOff>62535</xdr:rowOff>
    </xdr:to>
    <xdr:grpSp>
      <xdr:nvGrpSpPr>
        <xdr:cNvPr id="26" name="Group 25"/>
        <xdr:cNvGrpSpPr>
          <a:grpSpLocks noChangeAspect="1"/>
        </xdr:cNvGrpSpPr>
      </xdr:nvGrpSpPr>
      <xdr:grpSpPr>
        <a:xfrm>
          <a:off x="16713200" y="3473450"/>
          <a:ext cx="6475288" cy="5104435"/>
          <a:chOff x="4284674" y="474019"/>
          <a:chExt cx="6475288" cy="5104435"/>
        </a:xfrm>
      </xdr:grpSpPr>
      <xdr:cxnSp macro="">
        <xdr:nvCxnSpPr>
          <xdr:cNvPr id="27" name="Straight Connector 26"/>
          <xdr:cNvCxnSpPr/>
        </xdr:nvCxnSpPr>
        <xdr:spPr>
          <a:xfrm>
            <a:off x="4446814" y="2950028"/>
            <a:ext cx="0" cy="228600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>
            <a:off x="5338392" y="664028"/>
            <a:ext cx="0" cy="2286000"/>
          </a:xfrm>
          <a:prstGeom prst="line">
            <a:avLst/>
          </a:prstGeom>
          <a:ln w="76200">
            <a:head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/>
          <xdr:cNvCxnSpPr/>
        </xdr:nvCxnSpPr>
        <xdr:spPr>
          <a:xfrm>
            <a:off x="5338392" y="2950028"/>
            <a:ext cx="0" cy="2628426"/>
          </a:xfrm>
          <a:prstGeom prst="line">
            <a:avLst/>
          </a:prstGeom>
          <a:ln w="762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7473042" y="2950028"/>
            <a:ext cx="0" cy="228600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 flipH="1">
            <a:off x="4446814" y="2950028"/>
            <a:ext cx="5488848" cy="0"/>
          </a:xfrm>
          <a:prstGeom prst="line">
            <a:avLst/>
          </a:prstGeom>
          <a:ln w="76200">
            <a:headEnd type="oval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/>
          <xdr:cNvCxnSpPr/>
        </xdr:nvCxnSpPr>
        <xdr:spPr>
          <a:xfrm flipH="1">
            <a:off x="4446814" y="5236028"/>
            <a:ext cx="4142124" cy="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TextBox 15"/>
          <xdr:cNvSpPr txBox="1"/>
        </xdr:nvSpPr>
        <xdr:spPr>
          <a:xfrm>
            <a:off x="4689710" y="474019"/>
            <a:ext cx="490840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Vin</a:t>
            </a:r>
          </a:p>
        </xdr:txBody>
      </xdr:sp>
      <xdr:sp macro="" textlink="">
        <xdr:nvSpPr>
          <xdr:cNvPr id="34" name="TextBox 16"/>
          <xdr:cNvSpPr txBox="1"/>
        </xdr:nvSpPr>
        <xdr:spPr>
          <a:xfrm>
            <a:off x="10132931" y="2765362"/>
            <a:ext cx="627031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Vout</a:t>
            </a:r>
          </a:p>
        </xdr:txBody>
      </xdr:sp>
      <xdr:sp macro="" textlink="">
        <xdr:nvSpPr>
          <xdr:cNvPr id="35" name="Rectangle 34"/>
          <xdr:cNvSpPr/>
        </xdr:nvSpPr>
        <xdr:spPr>
          <a:xfrm>
            <a:off x="5174958" y="1024864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3"/>
          </a:fillRef>
          <a:effectRef idx="1">
            <a:schemeClr val="accent3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6" name="Rectangle 35"/>
          <xdr:cNvSpPr/>
        </xdr:nvSpPr>
        <xdr:spPr>
          <a:xfrm>
            <a:off x="5183141" y="2001583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37" name="Straight Connector 36"/>
          <xdr:cNvCxnSpPr/>
        </xdr:nvCxnSpPr>
        <xdr:spPr>
          <a:xfrm>
            <a:off x="8588938" y="2950028"/>
            <a:ext cx="0" cy="228600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Rectangle 37"/>
          <xdr:cNvSpPr/>
        </xdr:nvSpPr>
        <xdr:spPr>
          <a:xfrm>
            <a:off x="8428299" y="3786182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3"/>
          </a:fillRef>
          <a:effectRef idx="1">
            <a:schemeClr val="accent3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9" name="Rectangle 38"/>
          <xdr:cNvSpPr/>
        </xdr:nvSpPr>
        <xdr:spPr>
          <a:xfrm>
            <a:off x="7312403" y="3786182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0" name="Rectangle 39"/>
          <xdr:cNvSpPr/>
        </xdr:nvSpPr>
        <xdr:spPr>
          <a:xfrm>
            <a:off x="5183141" y="4281140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1" name="Rectangle 40"/>
          <xdr:cNvSpPr/>
        </xdr:nvSpPr>
        <xdr:spPr>
          <a:xfrm>
            <a:off x="5174958" y="3190004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2" name="Rectangle 41"/>
          <xdr:cNvSpPr/>
        </xdr:nvSpPr>
        <xdr:spPr>
          <a:xfrm>
            <a:off x="4286175" y="3786182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3" name="TextBox 27"/>
          <xdr:cNvSpPr txBox="1"/>
        </xdr:nvSpPr>
        <xdr:spPr>
          <a:xfrm>
            <a:off x="5614995" y="1147045"/>
            <a:ext cx="609399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Zout</a:t>
            </a:r>
          </a:p>
        </xdr:txBody>
      </xdr:sp>
      <xdr:sp macro="" textlink="">
        <xdr:nvSpPr>
          <xdr:cNvPr id="44" name="TextBox 28"/>
          <xdr:cNvSpPr txBox="1"/>
        </xdr:nvSpPr>
        <xdr:spPr>
          <a:xfrm>
            <a:off x="5614995" y="2099240"/>
            <a:ext cx="420309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Ra</a:t>
            </a:r>
          </a:p>
        </xdr:txBody>
      </xdr:sp>
      <xdr:sp macro="" textlink="">
        <xdr:nvSpPr>
          <xdr:cNvPr id="45" name="TextBox 29"/>
          <xdr:cNvSpPr txBox="1"/>
        </xdr:nvSpPr>
        <xdr:spPr>
          <a:xfrm>
            <a:off x="5575117" y="4386188"/>
            <a:ext cx="431529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Rb</a:t>
            </a:r>
          </a:p>
        </xdr:txBody>
      </xdr:sp>
      <xdr:sp macro="" textlink="">
        <xdr:nvSpPr>
          <xdr:cNvPr id="46" name="TextBox 30"/>
          <xdr:cNvSpPr txBox="1"/>
        </xdr:nvSpPr>
        <xdr:spPr>
          <a:xfrm>
            <a:off x="7633681" y="3905439"/>
            <a:ext cx="716863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Rload</a:t>
            </a:r>
          </a:p>
        </xdr:txBody>
      </xdr:sp>
      <xdr:sp macro="" textlink="">
        <xdr:nvSpPr>
          <xdr:cNvPr id="47" name="TextBox 31"/>
          <xdr:cNvSpPr txBox="1"/>
        </xdr:nvSpPr>
        <xdr:spPr>
          <a:xfrm>
            <a:off x="8786729" y="3911809"/>
            <a:ext cx="466794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Zin</a:t>
            </a:r>
          </a:p>
        </xdr:txBody>
      </xdr:sp>
      <xdr:sp macro="" textlink="">
        <xdr:nvSpPr>
          <xdr:cNvPr id="48" name="TextBox 32"/>
          <xdr:cNvSpPr txBox="1"/>
        </xdr:nvSpPr>
        <xdr:spPr>
          <a:xfrm>
            <a:off x="5575117" y="3339453"/>
            <a:ext cx="429926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Cb</a:t>
            </a:r>
          </a:p>
        </xdr:txBody>
      </xdr:sp>
      <xdr:sp macro="" textlink="">
        <xdr:nvSpPr>
          <xdr:cNvPr id="49" name="TextBox 33"/>
          <xdr:cNvSpPr txBox="1"/>
        </xdr:nvSpPr>
        <xdr:spPr>
          <a:xfrm>
            <a:off x="4571447" y="3920416"/>
            <a:ext cx="418704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Ca</a:t>
            </a:r>
          </a:p>
        </xdr:txBody>
      </xdr:sp>
      <xdr:sp macro="" textlink="">
        <xdr:nvSpPr>
          <xdr:cNvPr id="50" name="Rectangle 49"/>
          <xdr:cNvSpPr/>
        </xdr:nvSpPr>
        <xdr:spPr>
          <a:xfrm rot="5400000">
            <a:off x="6215539" y="2641862"/>
            <a:ext cx="321278" cy="613692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1" name="TextBox 35"/>
          <xdr:cNvSpPr txBox="1"/>
        </xdr:nvSpPr>
        <xdr:spPr>
          <a:xfrm>
            <a:off x="6173238" y="2430609"/>
            <a:ext cx="405880" cy="369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Cc</a:t>
            </a:r>
          </a:p>
        </xdr:txBody>
      </xdr:sp>
      <xdr:sp macro="" textlink="">
        <xdr:nvSpPr>
          <xdr:cNvPr id="52" name="Double Bracket 51"/>
          <xdr:cNvSpPr/>
        </xdr:nvSpPr>
        <xdr:spPr>
          <a:xfrm>
            <a:off x="5951475" y="2468572"/>
            <a:ext cx="944292" cy="870881"/>
          </a:xfrm>
          <a:prstGeom prst="bracketPair">
            <a:avLst/>
          </a:prstGeom>
          <a:ln w="2857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3" name="TextBox 37"/>
          <xdr:cNvSpPr txBox="1"/>
        </xdr:nvSpPr>
        <xdr:spPr>
          <a:xfrm>
            <a:off x="6517877" y="2167006"/>
            <a:ext cx="1755803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Cc not used in simulation</a:t>
            </a:r>
          </a:p>
        </xdr:txBody>
      </xdr:sp>
      <xdr:pic>
        <xdr:nvPicPr>
          <xdr:cNvPr id="54" name="Picture 53" descr="1120px-Capacitor_Symbol.svg.png (1120×1024)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6210442" y="2785201"/>
            <a:ext cx="349690" cy="3197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Picture 54" descr="1120px-Capacitor_Symbol.svg.png (1120×1024)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 flipH="1">
            <a:off x="5164641" y="3346186"/>
            <a:ext cx="349690" cy="3197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6" name="Picture 55" descr="1120px-Capacitor_Symbol.svg.png (1120×1024)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 flipH="1">
            <a:off x="4269688" y="3933169"/>
            <a:ext cx="349690" cy="3197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7" name="Picture 56" descr="2000px-Resistor_symbol_America.svg.png (2000×750)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4974545" y="2175745"/>
            <a:ext cx="730931" cy="2740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8" name="Picture 57" descr="2000px-Resistor_symbol_America.svg.png (2000×750)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4978126" y="4450936"/>
            <a:ext cx="730931" cy="2740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9" name="Picture 58" descr="2000px-Resistor_symbol_America.svg.png (2000×750)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7112589" y="3953055"/>
            <a:ext cx="730931" cy="2740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581025</xdr:colOff>
      <xdr:row>6</xdr:row>
      <xdr:rowOff>66675</xdr:rowOff>
    </xdr:from>
    <xdr:to>
      <xdr:col>4</xdr:col>
      <xdr:colOff>9525</xdr:colOff>
      <xdr:row>13</xdr:row>
      <xdr:rowOff>76200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133350</xdr:rowOff>
    </xdr:from>
    <xdr:to>
      <xdr:col>26</xdr:col>
      <xdr:colOff>419100</xdr:colOff>
      <xdr:row>46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9"/>
  <sheetViews>
    <sheetView tabSelected="1" workbookViewId="0"/>
  </sheetViews>
  <sheetFormatPr defaultRowHeight="14.5" x14ac:dyDescent="0.35"/>
  <cols>
    <col min="2" max="2" width="19.81640625" bestFit="1" customWidth="1"/>
    <col min="3" max="3" width="12.453125" bestFit="1" customWidth="1"/>
    <col min="4" max="4" width="18.453125" bestFit="1" customWidth="1"/>
    <col min="5" max="5" width="32.1796875" bestFit="1" customWidth="1"/>
    <col min="6" max="6" width="32.54296875" customWidth="1"/>
    <col min="31" max="31" width="12" style="26" bestFit="1" customWidth="1"/>
    <col min="32" max="32" width="8.7265625" style="4"/>
    <col min="33" max="34" width="17" style="26" bestFit="1" customWidth="1"/>
    <col min="35" max="35" width="35.81640625" style="26" bestFit="1" customWidth="1"/>
    <col min="36" max="36" width="16.453125" style="27" bestFit="1" customWidth="1"/>
    <col min="37" max="37" width="16.453125" style="27" customWidth="1"/>
    <col min="38" max="38" width="11.81640625" style="26" bestFit="1" customWidth="1"/>
    <col min="39" max="40" width="12.453125" style="26" bestFit="1" customWidth="1"/>
    <col min="41" max="41" width="17.453125" style="4" bestFit="1" customWidth="1"/>
    <col min="42" max="42" width="13.26953125" style="9" bestFit="1" customWidth="1"/>
    <col min="43" max="43" width="19.1796875" style="9" bestFit="1" customWidth="1"/>
    <col min="44" max="48" width="12.54296875" style="8" customWidth="1"/>
    <col min="49" max="49" width="11.81640625" style="8" customWidth="1"/>
  </cols>
  <sheetData>
    <row r="1" spans="1:42" ht="31" x14ac:dyDescent="0.7">
      <c r="A1" s="29" t="s">
        <v>48</v>
      </c>
      <c r="I1" t="s">
        <v>49</v>
      </c>
      <c r="L1" s="30"/>
    </row>
    <row r="2" spans="1:42" ht="15" thickBot="1" x14ac:dyDescent="0.4">
      <c r="J2" s="30"/>
      <c r="K2" s="30"/>
    </row>
    <row r="3" spans="1:42" x14ac:dyDescent="0.35">
      <c r="B3" s="14" t="s">
        <v>24</v>
      </c>
      <c r="C3" s="21">
        <v>26.7</v>
      </c>
      <c r="D3" s="15" t="s">
        <v>20</v>
      </c>
      <c r="F3" s="14" t="s">
        <v>23</v>
      </c>
      <c r="G3" s="21">
        <v>0</v>
      </c>
      <c r="H3" s="15" t="s">
        <v>20</v>
      </c>
      <c r="J3" t="s">
        <v>51</v>
      </c>
      <c r="K3" s="30"/>
      <c r="L3" s="30"/>
      <c r="M3" s="30"/>
    </row>
    <row r="4" spans="1:42" x14ac:dyDescent="0.35">
      <c r="B4" s="16" t="s">
        <v>25</v>
      </c>
      <c r="C4" s="22">
        <v>3.32</v>
      </c>
      <c r="D4" s="18" t="s">
        <v>20</v>
      </c>
      <c r="F4" s="16" t="s">
        <v>28</v>
      </c>
      <c r="G4" s="22"/>
      <c r="H4" s="18" t="s">
        <v>20</v>
      </c>
      <c r="J4" t="s">
        <v>29</v>
      </c>
      <c r="K4" s="30"/>
      <c r="L4" s="30"/>
      <c r="M4" s="30"/>
    </row>
    <row r="5" spans="1:42" ht="15" thickBot="1" x14ac:dyDescent="0.4">
      <c r="B5" s="16" t="s">
        <v>26</v>
      </c>
      <c r="C5" s="22">
        <v>33</v>
      </c>
      <c r="D5" s="18" t="s">
        <v>19</v>
      </c>
      <c r="F5" s="19" t="s">
        <v>18</v>
      </c>
      <c r="G5" s="23">
        <v>221</v>
      </c>
      <c r="H5" s="20" t="s">
        <v>20</v>
      </c>
      <c r="K5" s="30"/>
      <c r="L5" s="30"/>
      <c r="M5" s="30"/>
    </row>
    <row r="6" spans="1:42" ht="15" thickBot="1" x14ac:dyDescent="0.4">
      <c r="B6" s="19" t="s">
        <v>27</v>
      </c>
      <c r="C6" s="23">
        <v>100</v>
      </c>
      <c r="D6" s="20" t="s">
        <v>19</v>
      </c>
      <c r="F6" s="17" t="s">
        <v>22</v>
      </c>
      <c r="G6" s="25">
        <f>2.2/G5/0.000000001/100000</f>
        <v>99.547511312217196</v>
      </c>
      <c r="H6" s="17" t="s">
        <v>19</v>
      </c>
      <c r="J6" t="s">
        <v>63</v>
      </c>
      <c r="K6" s="30"/>
      <c r="L6" s="30"/>
      <c r="M6" s="30"/>
      <c r="AP6" s="27"/>
    </row>
    <row r="7" spans="1:42" x14ac:dyDescent="0.35">
      <c r="B7" s="17"/>
      <c r="E7" s="30"/>
      <c r="AP7" s="27"/>
    </row>
    <row r="8" spans="1:42" x14ac:dyDescent="0.35">
      <c r="AH8" s="26" t="s">
        <v>25</v>
      </c>
      <c r="AI8" s="26" t="s">
        <v>31</v>
      </c>
      <c r="AP8" s="27"/>
    </row>
    <row r="9" spans="1:42" x14ac:dyDescent="0.35">
      <c r="AH9" s="26">
        <f>C4*1000</f>
        <v>3320</v>
      </c>
      <c r="AI9" s="26" t="str">
        <f>COMPLEX((C3+G3)*1000,0)</f>
        <v>26700</v>
      </c>
      <c r="AP9" s="27"/>
    </row>
    <row r="10" spans="1:42" x14ac:dyDescent="0.35">
      <c r="AH10" s="26" t="s">
        <v>36</v>
      </c>
      <c r="AI10" s="26" t="s">
        <v>36</v>
      </c>
      <c r="AP10" s="27" t="s">
        <v>42</v>
      </c>
    </row>
    <row r="11" spans="1:42" x14ac:dyDescent="0.35">
      <c r="AP11" s="27">
        <f>AVERAGE(AP21:AP509)</f>
        <v>4.8330914838248432E-2</v>
      </c>
    </row>
    <row r="12" spans="1:42" x14ac:dyDescent="0.35">
      <c r="AI12" s="26" t="s">
        <v>32</v>
      </c>
    </row>
    <row r="13" spans="1:42" x14ac:dyDescent="0.35">
      <c r="AI13" s="26" t="str">
        <f>COMPLEX(IF(G4&lt;&gt;"",1000*(1/(1/G5+1/G4)),1000*G5),0)</f>
        <v>221000</v>
      </c>
      <c r="AP13" s="27" t="s">
        <v>43</v>
      </c>
    </row>
    <row r="14" spans="1:42" x14ac:dyDescent="0.35">
      <c r="AG14" s="26" t="s">
        <v>26</v>
      </c>
      <c r="AH14" s="26" t="s">
        <v>27</v>
      </c>
      <c r="AI14" s="26" t="s">
        <v>36</v>
      </c>
      <c r="AL14" s="26" t="s">
        <v>33</v>
      </c>
      <c r="AM14" s="26" t="s">
        <v>33</v>
      </c>
      <c r="AO14" s="26" t="s">
        <v>33</v>
      </c>
      <c r="AP14" s="9">
        <f>MAX(AP21:AP509)-MIN(AP21:AP509)</f>
        <v>0.52910436941961159</v>
      </c>
    </row>
    <row r="15" spans="1:42" x14ac:dyDescent="0.35">
      <c r="B15" s="31" t="s">
        <v>45</v>
      </c>
      <c r="C15" s="32">
        <f>1/(AP14*AP17)</f>
        <v>11.315351271418184</v>
      </c>
      <c r="D15" t="s">
        <v>50</v>
      </c>
      <c r="AG15" s="26">
        <f>C5</f>
        <v>33</v>
      </c>
      <c r="AH15" s="26">
        <f>C6</f>
        <v>100</v>
      </c>
      <c r="AL15" s="27">
        <f>AL348</f>
        <v>9.0886237713339341E-2</v>
      </c>
      <c r="AM15" s="27">
        <f>AM348</f>
        <v>-20.830037481358637</v>
      </c>
      <c r="AO15" s="27">
        <f>AO348</f>
        <v>0.53695414711846157</v>
      </c>
    </row>
    <row r="16" spans="1:42" x14ac:dyDescent="0.35">
      <c r="D16" t="s">
        <v>52</v>
      </c>
      <c r="AG16" s="26" t="s">
        <v>19</v>
      </c>
      <c r="AH16" s="26" t="s">
        <v>19</v>
      </c>
      <c r="AP16" s="27" t="s">
        <v>54</v>
      </c>
    </row>
    <row r="17" spans="1:48" x14ac:dyDescent="0.35">
      <c r="C17" s="24">
        <f>-AM15</f>
        <v>20.830037481358637</v>
      </c>
      <c r="D17" t="s">
        <v>47</v>
      </c>
      <c r="AP17" s="27">
        <f>STDEV(AP21:AP509)</f>
        <v>0.16702851168834246</v>
      </c>
    </row>
    <row r="18" spans="1:48" x14ac:dyDescent="0.35">
      <c r="AE18" s="27"/>
      <c r="AI18" s="27"/>
      <c r="AL18" s="27"/>
      <c r="AN18" s="27"/>
      <c r="AP18" s="27"/>
    </row>
    <row r="19" spans="1:48" x14ac:dyDescent="0.35">
      <c r="I19" t="s">
        <v>59</v>
      </c>
      <c r="AE19" s="26" t="s">
        <v>37</v>
      </c>
      <c r="AF19" s="4" t="s">
        <v>46</v>
      </c>
      <c r="AG19" s="26" t="s">
        <v>30</v>
      </c>
      <c r="AH19" s="26" t="s">
        <v>35</v>
      </c>
      <c r="AI19" s="26" t="s">
        <v>38</v>
      </c>
      <c r="AJ19" s="27" t="s">
        <v>55</v>
      </c>
      <c r="AK19" s="27" t="s">
        <v>56</v>
      </c>
      <c r="AL19" s="26" t="s">
        <v>39</v>
      </c>
      <c r="AM19" s="26" t="s">
        <v>21</v>
      </c>
      <c r="AN19" s="26" t="s">
        <v>34</v>
      </c>
      <c r="AO19" s="27" t="s">
        <v>41</v>
      </c>
      <c r="AP19" s="27" t="s">
        <v>40</v>
      </c>
      <c r="AQ19" s="27"/>
      <c r="AR19" s="13"/>
      <c r="AS19" s="13"/>
      <c r="AT19" s="13"/>
      <c r="AU19" s="13"/>
      <c r="AV19" s="13"/>
    </row>
    <row r="20" spans="1:48" x14ac:dyDescent="0.35">
      <c r="A20" t="s">
        <v>37</v>
      </c>
      <c r="B20" t="s">
        <v>44</v>
      </c>
      <c r="C20" t="s">
        <v>41</v>
      </c>
      <c r="D20" t="s">
        <v>53</v>
      </c>
      <c r="E20" t="s">
        <v>57</v>
      </c>
      <c r="F20" t="s">
        <v>58</v>
      </c>
      <c r="AP20" s="27"/>
      <c r="AQ20" s="27"/>
      <c r="AR20" s="13"/>
      <c r="AS20" s="13"/>
      <c r="AT20" s="13"/>
      <c r="AU20" s="13"/>
      <c r="AV20" s="13"/>
    </row>
    <row r="21" spans="1:48" x14ac:dyDescent="0.35">
      <c r="A21">
        <f t="shared" ref="A21:A84" si="0">AE21</f>
        <v>10.076154622923717</v>
      </c>
      <c r="B21">
        <f t="shared" ref="B21:B84" si="1">AN21</f>
        <v>20.178692442614448</v>
      </c>
      <c r="C21">
        <f>AO21</f>
        <v>19.829105447410178</v>
      </c>
      <c r="D21">
        <f>AP21</f>
        <v>0.34958699520426961</v>
      </c>
      <c r="E21">
        <f t="shared" ref="E21:F84" si="2">AJ21</f>
        <v>119.18640594253576</v>
      </c>
      <c r="F21">
        <f t="shared" si="2"/>
        <v>23.286075545079854</v>
      </c>
      <c r="AE21" s="28">
        <f>'RIAA Reference'!B12</f>
        <v>10.076154622923717</v>
      </c>
      <c r="AF21" s="4">
        <f>AE21*2*PI()</f>
        <v>63.310346679623962</v>
      </c>
      <c r="AG21" s="28" t="str">
        <f>COMPLEX(0,1/$AF21/AG$15/0.000000001,"j")</f>
        <v>478642.621503495j</v>
      </c>
      <c r="AH21" s="28" t="str">
        <f>COMPLEX($AH$9,1/$AF21/AH$15/0.000000001,"j")</f>
        <v>3320+157952.065096153j</v>
      </c>
      <c r="AI21" s="28" t="str">
        <f>IMDIV(1,IMSUM(IMDIV(1,AG21),IMDIV(1,AH21),IMDIV(1,$AI$13)))</f>
        <v>50328.4693660786+90950.6144488206j</v>
      </c>
      <c r="AJ21" s="28">
        <f>IF(G4&lt;&gt;"",IMABS(IMSUM(AI21,$AI$9))/1000-$G$4,IMABS(IMSUM(AI21,$AI$9))/1000)</f>
        <v>119.18640594253576</v>
      </c>
      <c r="AK21" s="28">
        <f>IMABS(IMDIV(1,IMSUM(IMDIV(1,AI21),IMDIV(1,$AI$9))))/1000</f>
        <v>23.286075545079854</v>
      </c>
      <c r="AL21" s="28">
        <f>IMABS(IMDIV(AI21,IMSUM(AI21,$AI$9)))</f>
        <v>0.87213766086441458</v>
      </c>
      <c r="AM21" s="28">
        <f>20*LOG(AL21)</f>
        <v>-1.1882991858626497</v>
      </c>
      <c r="AN21" s="28">
        <f t="shared" ref="AN21:AN84" si="3">AM21-$AM$15+$AO$15</f>
        <v>20.178692442614448</v>
      </c>
      <c r="AO21" s="4">
        <f>'RIAA Reference'!H12</f>
        <v>19.829105447410178</v>
      </c>
      <c r="AP21" s="9">
        <f t="shared" ref="AP21:AP84" si="4">AN21-AO21</f>
        <v>0.34958699520426961</v>
      </c>
    </row>
    <row r="22" spans="1:48" x14ac:dyDescent="0.35">
      <c r="A22">
        <f t="shared" si="0"/>
        <v>10.153142988809352</v>
      </c>
      <c r="B22">
        <f t="shared" si="1"/>
        <v>20.175731153101161</v>
      </c>
      <c r="C22">
        <f t="shared" ref="C22:C85" si="5">AO22</f>
        <v>19.826536645179715</v>
      </c>
      <c r="D22">
        <f t="shared" ref="D22:D85" si="6">AP22</f>
        <v>0.34919450792144602</v>
      </c>
      <c r="E22">
        <f t="shared" si="2"/>
        <v>118.52150925288319</v>
      </c>
      <c r="F22">
        <f t="shared" si="2"/>
        <v>23.278137951952804</v>
      </c>
      <c r="AE22" s="28">
        <f>'RIAA Reference'!B13</f>
        <v>10.153142988809352</v>
      </c>
      <c r="AF22" s="4">
        <f t="shared" ref="AF22:AF85" si="7">AE22*2*PI()</f>
        <v>63.794078848980348</v>
      </c>
      <c r="AG22" s="28" t="str">
        <f t="shared" ref="AG22:AG85" si="8">COMPLEX(0,1/$AF22/AG$15/0.000000001,"j")</f>
        <v>475013.212037541j</v>
      </c>
      <c r="AH22" s="28" t="str">
        <f t="shared" ref="AH22:AH85" si="9">COMPLEX($AH$9,1/$AF22/AH$15/0.000000001,"j")</f>
        <v>3320+156754.359972388j</v>
      </c>
      <c r="AI22" s="28" t="str">
        <f t="shared" ref="AI22:AI85" si="10">IMDIV(1,IMSUM(IMDIV(1,AG22),IMDIV(1,AH22),IMDIV(1,$AI$13)))</f>
        <v>49756.3606428448+90563.6410091408j</v>
      </c>
      <c r="AJ22" s="28">
        <f t="shared" ref="AJ22:AJ85" si="11">IF(G5&lt;&gt;"",IMABS(IMSUM(AI22,$AI$9))/1000-$G$4,IMABS(IMSUM(AI22,$AI$9))/1000)</f>
        <v>118.52150925288319</v>
      </c>
      <c r="AK22" s="28">
        <f t="shared" ref="AK22:AK85" si="12">IMABS(IMDIV(1,IMSUM(IMDIV(1,AI22),IMDIV(1,$AI$9))))/1000</f>
        <v>23.278137951952804</v>
      </c>
      <c r="AL22" s="28">
        <f t="shared" ref="AL22:AL85" si="13">IMABS(IMDIV(AI22,IMSUM(AI22,$AI$9)))</f>
        <v>0.87184037273231352</v>
      </c>
      <c r="AM22" s="28">
        <f t="shared" ref="AM22:AM85" si="14">20*LOG(AL22)</f>
        <v>-1.1912604753759386</v>
      </c>
      <c r="AN22" s="28">
        <f t="shared" si="3"/>
        <v>20.175731153101161</v>
      </c>
      <c r="AO22" s="4">
        <f>'RIAA Reference'!H13</f>
        <v>19.826536645179715</v>
      </c>
      <c r="AP22" s="9">
        <f t="shared" si="4"/>
        <v>0.34919450792144602</v>
      </c>
    </row>
    <row r="23" spans="1:48" x14ac:dyDescent="0.35">
      <c r="A23">
        <f t="shared" si="0"/>
        <v>10.230976174247843</v>
      </c>
      <c r="B23">
        <f t="shared" si="1"/>
        <v>20.172716569717188</v>
      </c>
      <c r="C23">
        <f t="shared" si="5"/>
        <v>19.823921371324918</v>
      </c>
      <c r="D23">
        <f t="shared" si="6"/>
        <v>0.34879519839227058</v>
      </c>
      <c r="E23">
        <f t="shared" si="2"/>
        <v>117.85640225194435</v>
      </c>
      <c r="F23">
        <f t="shared" si="2"/>
        <v>23.270060286370946</v>
      </c>
      <c r="AE23" s="28">
        <f>'RIAA Reference'!B14</f>
        <v>10.230976174247843</v>
      </c>
      <c r="AF23" s="4">
        <f t="shared" si="7"/>
        <v>64.283119176138456</v>
      </c>
      <c r="AG23" s="28" t="str">
        <f t="shared" si="8"/>
        <v>471399.501010502j</v>
      </c>
      <c r="AH23" s="28" t="str">
        <f t="shared" si="9"/>
        <v>3320+155561.835333466j</v>
      </c>
      <c r="AI23" s="28" t="str">
        <f t="shared" si="10"/>
        <v>49187.2729711012+90173.4625750929j</v>
      </c>
      <c r="AJ23" s="28">
        <f t="shared" si="11"/>
        <v>117.85640225194435</v>
      </c>
      <c r="AK23" s="28">
        <f t="shared" si="12"/>
        <v>23.270060286370946</v>
      </c>
      <c r="AL23" s="28">
        <f t="shared" si="13"/>
        <v>0.87153783844085786</v>
      </c>
      <c r="AM23" s="28">
        <f t="shared" si="14"/>
        <v>-1.1942750587599116</v>
      </c>
      <c r="AN23" s="28">
        <f t="shared" si="3"/>
        <v>20.172716569717188</v>
      </c>
      <c r="AO23" s="4">
        <f>'RIAA Reference'!H14</f>
        <v>19.823921371324918</v>
      </c>
      <c r="AP23" s="9">
        <f t="shared" si="4"/>
        <v>0.34879519839227058</v>
      </c>
    </row>
    <row r="24" spans="1:48" x14ac:dyDescent="0.35">
      <c r="A24">
        <f t="shared" si="0"/>
        <v>10.309665426406353</v>
      </c>
      <c r="B24">
        <f t="shared" si="1"/>
        <v>20.169647617940505</v>
      </c>
      <c r="C24">
        <f t="shared" si="5"/>
        <v>19.821258680736655</v>
      </c>
      <c r="D24">
        <f t="shared" si="6"/>
        <v>0.34838893720385045</v>
      </c>
      <c r="E24">
        <f t="shared" si="2"/>
        <v>117.19113444062819</v>
      </c>
      <c r="F24">
        <f t="shared" si="2"/>
        <v>23.261839818349561</v>
      </c>
      <c r="AE24" s="28">
        <f>'RIAA Reference'!B15</f>
        <v>10.309665426406353</v>
      </c>
      <c r="AF24" s="4">
        <f t="shared" si="7"/>
        <v>64.777538329133762</v>
      </c>
      <c r="AG24" s="28" t="str">
        <f t="shared" si="8"/>
        <v>467801.510904305j</v>
      </c>
      <c r="AH24" s="28" t="str">
        <f t="shared" si="9"/>
        <v>3320+154374.498598421j</v>
      </c>
      <c r="AI24" s="28" t="str">
        <f t="shared" si="10"/>
        <v>48621.2513855738+89780.1263153076j</v>
      </c>
      <c r="AJ24" s="28">
        <f t="shared" si="11"/>
        <v>117.19113444062819</v>
      </c>
      <c r="AK24" s="28">
        <f t="shared" si="12"/>
        <v>23.261839818349561</v>
      </c>
      <c r="AL24" s="28">
        <f t="shared" si="13"/>
        <v>0.87122995574342943</v>
      </c>
      <c r="AM24" s="28">
        <f t="shared" si="14"/>
        <v>-1.1973440105365944</v>
      </c>
      <c r="AN24" s="28">
        <f t="shared" si="3"/>
        <v>20.169647617940505</v>
      </c>
      <c r="AO24" s="4">
        <f>'RIAA Reference'!H15</f>
        <v>19.821258680736655</v>
      </c>
      <c r="AP24" s="9">
        <f t="shared" si="4"/>
        <v>0.34838893720385045</v>
      </c>
    </row>
    <row r="25" spans="1:48" x14ac:dyDescent="0.35">
      <c r="A25">
        <f t="shared" si="0"/>
        <v>10.389222165987816</v>
      </c>
      <c r="B25">
        <f t="shared" si="1"/>
        <v>20.166523200024599</v>
      </c>
      <c r="C25">
        <f t="shared" si="5"/>
        <v>19.818547607578751</v>
      </c>
      <c r="D25">
        <f t="shared" si="6"/>
        <v>0.34797559244584875</v>
      </c>
      <c r="E25">
        <f t="shared" si="2"/>
        <v>116.52575550575449</v>
      </c>
      <c r="F25">
        <f t="shared" si="2"/>
        <v>23.253473762389618</v>
      </c>
      <c r="AE25" s="28">
        <f>'RIAA Reference'!B16</f>
        <v>10.389222165987816</v>
      </c>
      <c r="AF25" s="4">
        <f t="shared" si="7"/>
        <v>65.277408066359115</v>
      </c>
      <c r="AG25" s="28" t="str">
        <f t="shared" si="8"/>
        <v>464219.263611465j</v>
      </c>
      <c r="AH25" s="28" t="str">
        <f t="shared" si="9"/>
        <v>3320+153192.356991783j</v>
      </c>
      <c r="AI25" s="28" t="str">
        <f t="shared" si="10"/>
        <v>48058.34012488+89383.680154487j</v>
      </c>
      <c r="AJ25" s="28">
        <f t="shared" si="11"/>
        <v>116.52575550575449</v>
      </c>
      <c r="AK25" s="28">
        <f t="shared" si="12"/>
        <v>23.253473762389618</v>
      </c>
      <c r="AL25" s="28">
        <f t="shared" si="13"/>
        <v>0.87091662031421679</v>
      </c>
      <c r="AM25" s="28">
        <f t="shared" si="14"/>
        <v>-1.2004684284524989</v>
      </c>
      <c r="AN25" s="28">
        <f t="shared" si="3"/>
        <v>20.166523200024599</v>
      </c>
      <c r="AO25" s="4">
        <f>'RIAA Reference'!H16</f>
        <v>19.818547607578751</v>
      </c>
      <c r="AP25" s="9">
        <f t="shared" si="4"/>
        <v>0.34797559244584875</v>
      </c>
    </row>
    <row r="26" spans="1:48" x14ac:dyDescent="0.35">
      <c r="A26">
        <f t="shared" si="0"/>
        <v>10.469657990247171</v>
      </c>
      <c r="B26">
        <f t="shared" si="1"/>
        <v>20.163342194485352</v>
      </c>
      <c r="C26">
        <f t="shared" si="5"/>
        <v>19.815787164817976</v>
      </c>
      <c r="D26">
        <f t="shared" si="6"/>
        <v>0.34755502966737595</v>
      </c>
      <c r="E26">
        <f t="shared" si="2"/>
        <v>115.86031530699471</v>
      </c>
      <c r="F26">
        <f t="shared" si="2"/>
        <v>23.244959276391398</v>
      </c>
      <c r="AE26" s="28">
        <f>'RIAA Reference'!B17</f>
        <v>10.469657990247171</v>
      </c>
      <c r="AF26" s="4">
        <f t="shared" si="7"/>
        <v>65.782801255516375</v>
      </c>
      <c r="AG26" s="28" t="str">
        <f t="shared" si="8"/>
        <v>460652.78043308j</v>
      </c>
      <c r="AH26" s="28" t="str">
        <f t="shared" si="9"/>
        <v>3320+152015.417542916j</v>
      </c>
      <c r="AI26" s="28" t="str">
        <f t="shared" si="10"/>
        <v>47498.582615609+88984.1727548831j</v>
      </c>
      <c r="AJ26" s="28">
        <f t="shared" si="11"/>
        <v>115.86031530699471</v>
      </c>
      <c r="AK26" s="28">
        <f t="shared" si="12"/>
        <v>23.244959276391398</v>
      </c>
      <c r="AL26" s="28">
        <f t="shared" si="13"/>
        <v>0.87059772570754457</v>
      </c>
      <c r="AM26" s="28">
        <f t="shared" si="14"/>
        <v>-1.203649433991747</v>
      </c>
      <c r="AN26" s="28">
        <f t="shared" si="3"/>
        <v>20.163342194485352</v>
      </c>
      <c r="AO26" s="4">
        <f>'RIAA Reference'!H17</f>
        <v>19.815787164817976</v>
      </c>
      <c r="AP26" s="9">
        <f t="shared" si="4"/>
        <v>0.34755502966737595</v>
      </c>
    </row>
    <row r="27" spans="1:48" x14ac:dyDescent="0.35">
      <c r="A27">
        <f t="shared" si="0"/>
        <v>10.550984676065605</v>
      </c>
      <c r="B27">
        <f t="shared" si="1"/>
        <v>20.160103455577094</v>
      </c>
      <c r="C27">
        <f t="shared" si="5"/>
        <v>19.812976343743824</v>
      </c>
      <c r="D27">
        <f t="shared" si="6"/>
        <v>0.34712711183327016</v>
      </c>
      <c r="E27">
        <f t="shared" si="2"/>
        <v>115.19486386373933</v>
      </c>
      <c r="F27">
        <f t="shared" si="2"/>
        <v>23.236293460552577</v>
      </c>
      <c r="AE27" s="28">
        <f>'RIAA Reference'!B18</f>
        <v>10.550984676065605</v>
      </c>
      <c r="AF27" s="4">
        <f t="shared" si="7"/>
        <v>66.293791892932376</v>
      </c>
      <c r="AG27" s="28" t="str">
        <f t="shared" si="8"/>
        <v>457102.082076873j</v>
      </c>
      <c r="AH27" s="28" t="str">
        <f t="shared" si="9"/>
        <v>3320+150843.687085368j</v>
      </c>
      <c r="AI27" s="28" t="str">
        <f t="shared" si="10"/>
        <v>46942.0214568958+88581.6534973667j</v>
      </c>
      <c r="AJ27" s="28">
        <f t="shared" si="11"/>
        <v>115.19486386373933</v>
      </c>
      <c r="AK27" s="28">
        <f t="shared" si="12"/>
        <v>23.236293460552577</v>
      </c>
      <c r="AL27" s="28">
        <f t="shared" si="13"/>
        <v>0.87027316331657778</v>
      </c>
      <c r="AM27" s="28">
        <f t="shared" si="14"/>
        <v>-1.2068881729000038</v>
      </c>
      <c r="AN27" s="28">
        <f t="shared" si="3"/>
        <v>20.160103455577094</v>
      </c>
      <c r="AO27" s="4">
        <f>'RIAA Reference'!H18</f>
        <v>19.812976343743824</v>
      </c>
      <c r="AP27" s="9">
        <f t="shared" si="4"/>
        <v>0.34712711183327016</v>
      </c>
    </row>
    <row r="28" spans="1:48" x14ac:dyDescent="0.35">
      <c r="A28">
        <f t="shared" si="0"/>
        <v>10.633214183084013</v>
      </c>
      <c r="B28">
        <f t="shared" si="1"/>
        <v>20.15680581275787</v>
      </c>
      <c r="C28">
        <f t="shared" si="5"/>
        <v>19.810114113477642</v>
      </c>
      <c r="D28">
        <f t="shared" si="6"/>
        <v>0.34669169928022825</v>
      </c>
      <c r="E28">
        <f t="shared" si="2"/>
        <v>114.52945134190132</v>
      </c>
      <c r="F28">
        <f t="shared" si="2"/>
        <v>23.227473356248915</v>
      </c>
      <c r="AE28" s="28">
        <f>'RIAA Reference'!B19</f>
        <v>10.633214183084013</v>
      </c>
      <c r="AF28" s="4">
        <f t="shared" si="7"/>
        <v>66.810455123247053</v>
      </c>
      <c r="AG28" s="28" t="str">
        <f t="shared" si="8"/>
        <v>453567.188655271j</v>
      </c>
      <c r="AH28" s="28" t="str">
        <f t="shared" si="9"/>
        <v>3320+149677.172256239j</v>
      </c>
      <c r="AI28" s="28" t="str">
        <f t="shared" si="10"/>
        <v>46388.6984055009+88176.1724621038j</v>
      </c>
      <c r="AJ28" s="28">
        <f t="shared" si="11"/>
        <v>114.52945134190132</v>
      </c>
      <c r="AK28" s="28">
        <f t="shared" si="12"/>
        <v>23.227473356248915</v>
      </c>
      <c r="AL28" s="28">
        <f t="shared" si="13"/>
        <v>0.86994282233141862</v>
      </c>
      <c r="AM28" s="28">
        <f t="shared" si="14"/>
        <v>-1.2101858157192293</v>
      </c>
      <c r="AN28" s="28">
        <f t="shared" si="3"/>
        <v>20.15680581275787</v>
      </c>
      <c r="AO28" s="4">
        <f>'RIAA Reference'!H19</f>
        <v>19.810114113477642</v>
      </c>
      <c r="AP28" s="9">
        <f t="shared" si="4"/>
        <v>0.34669169928022825</v>
      </c>
    </row>
    <row r="29" spans="1:48" x14ac:dyDescent="0.35">
      <c r="A29">
        <f t="shared" si="0"/>
        <v>10.716358656896793</v>
      </c>
      <c r="B29">
        <f t="shared" si="1"/>
        <v>20.153448070143561</v>
      </c>
      <c r="C29">
        <f t="shared" si="5"/>
        <v>19.807199420471093</v>
      </c>
      <c r="D29">
        <f t="shared" si="6"/>
        <v>0.34624864967246793</v>
      </c>
      <c r="E29">
        <f t="shared" si="2"/>
        <v>113.86412804066504</v>
      </c>
      <c r="F29">
        <f t="shared" si="2"/>
        <v>23.218495944898855</v>
      </c>
      <c r="AE29" s="28">
        <f>'RIAA Reference'!B20</f>
        <v>10.716358656896793</v>
      </c>
      <c r="AF29" s="4">
        <f t="shared" si="7"/>
        <v>67.332867259480693</v>
      </c>
      <c r="AG29" s="28" t="str">
        <f t="shared" si="8"/>
        <v>450048.119683534j</v>
      </c>
      <c r="AH29" s="28" t="str">
        <f t="shared" si="9"/>
        <v>3320+148515.879495566j</v>
      </c>
      <c r="AI29" s="28" t="str">
        <f t="shared" si="10"/>
        <v>45838.6543614081+87767.7804088558j</v>
      </c>
      <c r="AJ29" s="28">
        <f t="shared" si="11"/>
        <v>113.86412804066504</v>
      </c>
      <c r="AK29" s="28">
        <f t="shared" si="12"/>
        <v>23.218495944898855</v>
      </c>
      <c r="AL29" s="28">
        <f t="shared" si="13"/>
        <v>0.86960658969658744</v>
      </c>
      <c r="AM29" s="28">
        <f t="shared" si="14"/>
        <v>-1.2135435583335359</v>
      </c>
      <c r="AN29" s="28">
        <f t="shared" si="3"/>
        <v>20.153448070143561</v>
      </c>
      <c r="AO29" s="4">
        <f>'RIAA Reference'!H20</f>
        <v>19.807199420471093</v>
      </c>
      <c r="AP29" s="9">
        <f t="shared" si="4"/>
        <v>0.34624864967246793</v>
      </c>
    </row>
    <row r="30" spans="1:48" x14ac:dyDescent="0.35">
      <c r="A30">
        <f t="shared" si="0"/>
        <v>10.800430432307483</v>
      </c>
      <c r="B30">
        <f t="shared" si="1"/>
        <v>20.150029005950866</v>
      </c>
      <c r="C30">
        <f t="shared" si="5"/>
        <v>19.8042311879937</v>
      </c>
      <c r="D30">
        <f t="shared" si="6"/>
        <v>0.34579781795716613</v>
      </c>
      <c r="E30">
        <f t="shared" si="2"/>
        <v>113.19894437918357</v>
      </c>
      <c r="F30">
        <f t="shared" si="2"/>
        <v>23.209358146812956</v>
      </c>
      <c r="AE30" s="28">
        <f>'RIAA Reference'!B21</f>
        <v>10.800430432307483</v>
      </c>
      <c r="AF30" s="4">
        <f t="shared" si="7"/>
        <v>67.861105803489636</v>
      </c>
      <c r="AG30" s="28" t="str">
        <f t="shared" si="8"/>
        <v>446544.894077927j</v>
      </c>
      <c r="AH30" s="28" t="str">
        <f t="shared" si="9"/>
        <v>3320+147359.815045716j</v>
      </c>
      <c r="AI30" s="28" t="str">
        <f t="shared" si="10"/>
        <v>45291.9293539466+87356.5287569158j</v>
      </c>
      <c r="AJ30" s="28">
        <f t="shared" si="11"/>
        <v>113.19894437918357</v>
      </c>
      <c r="AK30" s="28">
        <f t="shared" si="12"/>
        <v>23.209358146812956</v>
      </c>
      <c r="AL30" s="28">
        <f t="shared" si="13"/>
        <v>0.86926435006790026</v>
      </c>
      <c r="AM30" s="28">
        <f t="shared" si="14"/>
        <v>-1.2169626225262304</v>
      </c>
      <c r="AN30" s="28">
        <f t="shared" si="3"/>
        <v>20.150029005950866</v>
      </c>
      <c r="AO30" s="4">
        <f>'RIAA Reference'!H21</f>
        <v>19.8042311879937</v>
      </c>
      <c r="AP30" s="9">
        <f t="shared" si="4"/>
        <v>0.34579781795716613</v>
      </c>
    </row>
    <row r="31" spans="1:48" x14ac:dyDescent="0.35">
      <c r="A31">
        <f t="shared" si="0"/>
        <v>10.885442036647222</v>
      </c>
      <c r="B31">
        <f t="shared" si="1"/>
        <v>20.146547371928836</v>
      </c>
      <c r="C31">
        <f t="shared" si="5"/>
        <v>19.801208315609308</v>
      </c>
      <c r="D31">
        <f t="shared" si="6"/>
        <v>0.34533905631952777</v>
      </c>
      <c r="E31">
        <f t="shared" si="2"/>
        <v>112.53395088324179</v>
      </c>
      <c r="F31">
        <f t="shared" si="2"/>
        <v>23.200056820025441</v>
      </c>
      <c r="AE31" s="28">
        <f>'RIAA Reference'!B22</f>
        <v>10.885442036647222</v>
      </c>
      <c r="AF31" s="4">
        <f t="shared" si="7"/>
        <v>68.39524946681685</v>
      </c>
      <c r="AG31" s="28" t="str">
        <f t="shared" si="8"/>
        <v>443057.530153938j</v>
      </c>
      <c r="AH31" s="28" t="str">
        <f t="shared" si="9"/>
        <v>3320+146208.984950799j</v>
      </c>
      <c r="AI31" s="28" t="str">
        <f t="shared" si="10"/>
        <v>44748.5625284531+86942.4695647047j</v>
      </c>
      <c r="AJ31" s="28">
        <f t="shared" si="11"/>
        <v>112.53395088324179</v>
      </c>
      <c r="AK31" s="28">
        <f t="shared" si="12"/>
        <v>23.200056820025441</v>
      </c>
      <c r="AL31" s="28">
        <f t="shared" si="13"/>
        <v>0.86891598576874296</v>
      </c>
      <c r="AM31" s="28">
        <f t="shared" si="14"/>
        <v>-1.2204442565482605</v>
      </c>
      <c r="AN31" s="28">
        <f t="shared" si="3"/>
        <v>20.146547371928836</v>
      </c>
      <c r="AO31" s="4">
        <f>'RIAA Reference'!H22</f>
        <v>19.801208315609308</v>
      </c>
      <c r="AP31" s="9">
        <f t="shared" si="4"/>
        <v>0.34533905631952777</v>
      </c>
    </row>
    <row r="32" spans="1:48" x14ac:dyDescent="0.35">
      <c r="A32">
        <f t="shared" si="0"/>
        <v>10.971406193157714</v>
      </c>
      <c r="B32">
        <f t="shared" si="1"/>
        <v>20.143001892778848</v>
      </c>
      <c r="C32">
        <f t="shared" si="5"/>
        <v>19.798129678641189</v>
      </c>
      <c r="D32">
        <f t="shared" si="6"/>
        <v>0.34487221413765923</v>
      </c>
      <c r="E32">
        <f t="shared" si="2"/>
        <v>111.86919817188645</v>
      </c>
      <c r="F32">
        <f t="shared" si="2"/>
        <v>23.190588759111396</v>
      </c>
      <c r="AE32" s="28">
        <f>'RIAA Reference'!B23</f>
        <v>10.971406193157714</v>
      </c>
      <c r="AF32" s="4">
        <f t="shared" si="7"/>
        <v>68.935378191947663</v>
      </c>
      <c r="AG32" s="28" t="str">
        <f t="shared" si="8"/>
        <v>439586.045624538j</v>
      </c>
      <c r="AH32" s="28" t="str">
        <f t="shared" si="9"/>
        <v>3320+145063.395056098j</v>
      </c>
      <c r="AI32" s="28" t="str">
        <f t="shared" si="10"/>
        <v>44208.5921334805+86525.6555090368j</v>
      </c>
      <c r="AJ32" s="28">
        <f t="shared" si="11"/>
        <v>111.86919817188645</v>
      </c>
      <c r="AK32" s="28">
        <f t="shared" si="12"/>
        <v>23.190588759111396</v>
      </c>
      <c r="AL32" s="28">
        <f t="shared" si="13"/>
        <v>0.86856137674574507</v>
      </c>
      <c r="AM32" s="28">
        <f t="shared" si="14"/>
        <v>-1.2239897356982514</v>
      </c>
      <c r="AN32" s="28">
        <f t="shared" si="3"/>
        <v>20.143001892778848</v>
      </c>
      <c r="AO32" s="4">
        <f>'RIAA Reference'!H23</f>
        <v>19.798129678641189</v>
      </c>
      <c r="AP32" s="9">
        <f t="shared" si="4"/>
        <v>0.34487221413765923</v>
      </c>
    </row>
    <row r="33" spans="1:42" x14ac:dyDescent="0.35">
      <c r="A33">
        <f t="shared" si="0"/>
        <v>11.058335824439766</v>
      </c>
      <c r="B33">
        <f t="shared" si="1"/>
        <v>20.139391265562963</v>
      </c>
      <c r="C33">
        <f t="shared" si="5"/>
        <v>19.794994127625756</v>
      </c>
      <c r="D33">
        <f t="shared" si="6"/>
        <v>0.34439713793720728</v>
      </c>
      <c r="E33">
        <f t="shared" si="2"/>
        <v>111.20473694403367</v>
      </c>
      <c r="F33">
        <f t="shared" si="2"/>
        <v>23.180950693987459</v>
      </c>
      <c r="AE33" s="28">
        <f>'RIAA Reference'!B24</f>
        <v>11.058335824439766</v>
      </c>
      <c r="AF33" s="4">
        <f t="shared" si="7"/>
        <v>69.481573173977594</v>
      </c>
      <c r="AG33" s="28" t="str">
        <f t="shared" si="8"/>
        <v>436130.457598497j</v>
      </c>
      <c r="AH33" s="28" t="str">
        <f t="shared" si="9"/>
        <v>3320+143923.051007504j</v>
      </c>
      <c r="AI33" s="28" t="str">
        <f t="shared" si="10"/>
        <v>43672.0555085598+86106.1398640765j</v>
      </c>
      <c r="AJ33" s="28">
        <f t="shared" si="11"/>
        <v>111.20473694403367</v>
      </c>
      <c r="AK33" s="28">
        <f t="shared" si="12"/>
        <v>23.180950693987459</v>
      </c>
      <c r="AL33" s="28">
        <f t="shared" si="13"/>
        <v>0.86820040052387726</v>
      </c>
      <c r="AM33" s="28">
        <f t="shared" si="14"/>
        <v>-1.2276003629141357</v>
      </c>
      <c r="AN33" s="28">
        <f t="shared" si="3"/>
        <v>20.139391265562963</v>
      </c>
      <c r="AO33" s="4">
        <f>'RIAA Reference'!H24</f>
        <v>19.794994127625756</v>
      </c>
      <c r="AP33" s="9">
        <f t="shared" si="4"/>
        <v>0.34439713793720728</v>
      </c>
    </row>
    <row r="34" spans="1:42" x14ac:dyDescent="0.35">
      <c r="A34">
        <f t="shared" si="0"/>
        <v>11.146244055968941</v>
      </c>
      <c r="B34">
        <f t="shared" si="1"/>
        <v>20.135714159100271</v>
      </c>
      <c r="C34">
        <f t="shared" si="5"/>
        <v>19.791800487754514</v>
      </c>
      <c r="D34">
        <f t="shared" si="6"/>
        <v>0.34391367134575646</v>
      </c>
      <c r="E34">
        <f t="shared" si="2"/>
        <v>110.5406179650678</v>
      </c>
      <c r="F34">
        <f t="shared" si="2"/>
        <v>23.171139288697329</v>
      </c>
      <c r="AE34" s="28">
        <f>'RIAA Reference'!B25</f>
        <v>11.146244055968941</v>
      </c>
      <c r="AF34" s="4">
        <f t="shared" si="7"/>
        <v>70.033916882701845</v>
      </c>
      <c r="AG34" s="28" t="str">
        <f t="shared" si="8"/>
        <v>432690.782578734j</v>
      </c>
      <c r="AH34" s="28" t="str">
        <f t="shared" si="9"/>
        <v>3320+142787.958250982j</v>
      </c>
      <c r="AI34" s="28" t="str">
        <f t="shared" si="10"/>
        <v>43138.9890725315+85683.9764800041j</v>
      </c>
      <c r="AJ34" s="28">
        <f t="shared" si="11"/>
        <v>110.5406179650678</v>
      </c>
      <c r="AK34" s="28">
        <f t="shared" si="12"/>
        <v>23.171139288697329</v>
      </c>
      <c r="AL34" s="28">
        <f t="shared" si="13"/>
        <v>0.86783293216095059</v>
      </c>
      <c r="AM34" s="28">
        <f t="shared" si="14"/>
        <v>-1.2312774693768258</v>
      </c>
      <c r="AN34" s="28">
        <f t="shared" si="3"/>
        <v>20.135714159100271</v>
      </c>
      <c r="AO34" s="4">
        <f>'RIAA Reference'!H25</f>
        <v>19.791800487754514</v>
      </c>
      <c r="AP34" s="9">
        <f t="shared" si="4"/>
        <v>0.34391367134575646</v>
      </c>
    </row>
    <row r="35" spans="1:42" x14ac:dyDescent="0.35">
      <c r="A35">
        <f t="shared" si="0"/>
        <v>11.235144219679748</v>
      </c>
      <c r="B35">
        <f t="shared" si="1"/>
        <v>20.131969213351368</v>
      </c>
      <c r="C35">
        <f t="shared" si="5"/>
        <v>19.788547558304199</v>
      </c>
      <c r="D35">
        <f t="shared" si="6"/>
        <v>0.34342165504716959</v>
      </c>
      <c r="E35">
        <f t="shared" si="2"/>
        <v>109.87689205343072</v>
      </c>
      <c r="F35">
        <f t="shared" si="2"/>
        <v>23.161151140181673</v>
      </c>
      <c r="AE35" s="28">
        <f>'RIAA Reference'!B26</f>
        <v>11.235144219679748</v>
      </c>
      <c r="AF35" s="4">
        <f t="shared" si="7"/>
        <v>70.592493085135445</v>
      </c>
      <c r="AG35" s="28" t="str">
        <f t="shared" si="8"/>
        <v>429267.036460725j</v>
      </c>
      <c r="AH35" s="28" t="str">
        <f t="shared" si="9"/>
        <v>3320+141658.122032039j</v>
      </c>
      <c r="AI35" s="28" t="str">
        <f t="shared" si="10"/>
        <v>42609.4283124428+85259.2197614054j</v>
      </c>
      <c r="AJ35" s="28">
        <f t="shared" si="11"/>
        <v>109.87689205343072</v>
      </c>
      <c r="AK35" s="28">
        <f t="shared" si="12"/>
        <v>23.161151140181673</v>
      </c>
      <c r="AL35" s="28">
        <f t="shared" si="13"/>
        <v>0.86745884420156372</v>
      </c>
      <c r="AM35" s="28">
        <f t="shared" si="14"/>
        <v>-1.2350224151257296</v>
      </c>
      <c r="AN35" s="28">
        <f t="shared" si="3"/>
        <v>20.131969213351368</v>
      </c>
      <c r="AO35" s="4">
        <f>'RIAA Reference'!H26</f>
        <v>19.788547558304199</v>
      </c>
      <c r="AP35" s="9">
        <f t="shared" si="4"/>
        <v>0.34342165504716959</v>
      </c>
    </row>
    <row r="36" spans="1:42" x14ac:dyDescent="0.35">
      <c r="A36">
        <f t="shared" si="0"/>
        <v>11.325049857619751</v>
      </c>
      <c r="B36">
        <f t="shared" si="1"/>
        <v>20.128155038790464</v>
      </c>
      <c r="C36">
        <f t="shared" si="5"/>
        <v>19.785234112054805</v>
      </c>
      <c r="D36">
        <f t="shared" si="6"/>
        <v>0.34292092673565833</v>
      </c>
      <c r="E36">
        <f t="shared" si="2"/>
        <v>109.2136100672177</v>
      </c>
      <c r="F36">
        <f t="shared" si="2"/>
        <v>23.150982777033526</v>
      </c>
      <c r="AE36" s="28">
        <f>'RIAA Reference'!B27</f>
        <v>11.325049857619751</v>
      </c>
      <c r="AF36" s="4">
        <f t="shared" si="7"/>
        <v>71.157386868472685</v>
      </c>
      <c r="AG36" s="28" t="str">
        <f t="shared" si="8"/>
        <v>425859.234530948j</v>
      </c>
      <c r="AH36" s="28" t="str">
        <f t="shared" si="9"/>
        <v>3320+140533.547395213j</v>
      </c>
      <c r="AI36" s="28" t="str">
        <f t="shared" si="10"/>
        <v>42083.4077730273+84831.9246454053j</v>
      </c>
      <c r="AJ36" s="28">
        <f t="shared" si="11"/>
        <v>109.2136100672177</v>
      </c>
      <c r="AK36" s="28">
        <f t="shared" si="12"/>
        <v>23.150982777033526</v>
      </c>
      <c r="AL36" s="28">
        <f t="shared" si="13"/>
        <v>0.86707800663047074</v>
      </c>
      <c r="AM36" s="28">
        <f t="shared" si="14"/>
        <v>-1.238836589686634</v>
      </c>
      <c r="AN36" s="28">
        <f t="shared" si="3"/>
        <v>20.128155038790464</v>
      </c>
      <c r="AO36" s="4">
        <f>'RIAA Reference'!H27</f>
        <v>19.785234112054805</v>
      </c>
      <c r="AP36" s="9">
        <f t="shared" si="4"/>
        <v>0.34292092673565833</v>
      </c>
    </row>
    <row r="37" spans="1:42" x14ac:dyDescent="0.35">
      <c r="A37">
        <f t="shared" si="0"/>
        <v>11.415974725675142</v>
      </c>
      <c r="B37">
        <f t="shared" si="1"/>
        <v>20.124270215765378</v>
      </c>
      <c r="C37">
        <f t="shared" si="5"/>
        <v>19.781858894695468</v>
      </c>
      <c r="D37">
        <f t="shared" si="6"/>
        <v>0.34241132106991046</v>
      </c>
      <c r="E37">
        <f t="shared" si="2"/>
        <v>108.55082289078535</v>
      </c>
      <c r="F37">
        <f t="shared" si="2"/>
        <v>23.140630658238784</v>
      </c>
      <c r="AE37" s="28">
        <f>'RIAA Reference'!B28</f>
        <v>11.415974725675142</v>
      </c>
      <c r="AF37" s="4">
        <f t="shared" si="7"/>
        <v>71.728684663495557</v>
      </c>
      <c r="AG37" s="28" t="str">
        <f t="shared" si="8"/>
        <v>422467.391465387j</v>
      </c>
      <c r="AH37" s="28" t="str">
        <f t="shared" si="9"/>
        <v>3320+139414.239183578j</v>
      </c>
      <c r="AI37" s="28" t="str">
        <f t="shared" si="10"/>
        <v>41560.9610467682+84402.1465795642j</v>
      </c>
      <c r="AJ37" s="28">
        <f t="shared" si="11"/>
        <v>108.55082289078535</v>
      </c>
      <c r="AK37" s="28">
        <f t="shared" si="12"/>
        <v>23.140630658238784</v>
      </c>
      <c r="AL37" s="28">
        <f t="shared" si="13"/>
        <v>0.86669028682542115</v>
      </c>
      <c r="AM37" s="28">
        <f t="shared" si="14"/>
        <v>-1.2427214127117214</v>
      </c>
      <c r="AN37" s="28">
        <f t="shared" si="3"/>
        <v>20.124270215765378</v>
      </c>
      <c r="AO37" s="4">
        <f>'RIAA Reference'!H28</f>
        <v>19.781858894695468</v>
      </c>
      <c r="AP37" s="9">
        <f t="shared" si="4"/>
        <v>0.34241132106991046</v>
      </c>
    </row>
    <row r="38" spans="1:42" x14ac:dyDescent="0.35">
      <c r="A38">
        <f t="shared" si="0"/>
        <v>11.507932797369282</v>
      </c>
      <c r="B38">
        <f t="shared" si="1"/>
        <v>20.120313293844909</v>
      </c>
      <c r="C38">
        <f t="shared" si="5"/>
        <v>19.778420624217809</v>
      </c>
      <c r="D38">
        <f t="shared" si="6"/>
        <v>0.34189266962710008</v>
      </c>
      <c r="E38">
        <f t="shared" si="2"/>
        <v>107.88858142138042</v>
      </c>
      <c r="F38">
        <f t="shared" si="2"/>
        <v>23.130091171902386</v>
      </c>
      <c r="AE38" s="28">
        <f>'RIAA Reference'!B29</f>
        <v>11.507932797369282</v>
      </c>
      <c r="AF38" s="4">
        <f t="shared" si="7"/>
        <v>72.306474268440752</v>
      </c>
      <c r="AG38" s="28" t="str">
        <f t="shared" si="8"/>
        <v>419091.521328077j</v>
      </c>
      <c r="AH38" s="28" t="str">
        <f t="shared" si="9"/>
        <v>3320+138300.202038265j</v>
      </c>
      <c r="AI38" s="28" t="str">
        <f t="shared" si="10"/>
        <v>41042.1207645536+83969.9414995537j</v>
      </c>
      <c r="AJ38" s="28">
        <f t="shared" si="11"/>
        <v>107.88858142138042</v>
      </c>
      <c r="AK38" s="28">
        <f t="shared" si="12"/>
        <v>23.130091171902386</v>
      </c>
      <c r="AL38" s="28">
        <f t="shared" si="13"/>
        <v>0.86629554950945242</v>
      </c>
      <c r="AM38" s="28">
        <f t="shared" si="14"/>
        <v>-1.246678334632189</v>
      </c>
      <c r="AN38" s="28">
        <f t="shared" si="3"/>
        <v>20.120313293844909</v>
      </c>
      <c r="AO38" s="4">
        <f>'RIAA Reference'!H29</f>
        <v>19.778420624217809</v>
      </c>
      <c r="AP38" s="9">
        <f t="shared" si="4"/>
        <v>0.34189266962710008</v>
      </c>
    </row>
    <row r="39" spans="1:42" x14ac:dyDescent="0.35">
      <c r="A39">
        <f t="shared" si="0"/>
        <v>11.600938267735817</v>
      </c>
      <c r="B39">
        <f t="shared" si="1"/>
        <v>20.116282791153626</v>
      </c>
      <c r="C39">
        <f t="shared" si="5"/>
        <v>19.774917990296679</v>
      </c>
      <c r="D39">
        <f t="shared" si="6"/>
        <v>0.34136480085694743</v>
      </c>
      <c r="E39">
        <f t="shared" si="2"/>
        <v>107.2269365557985</v>
      </c>
      <c r="F39">
        <f t="shared" si="2"/>
        <v>23.119360633961119</v>
      </c>
      <c r="AE39" s="28">
        <f>'RIAA Reference'!B30</f>
        <v>11.600938267735817</v>
      </c>
      <c r="AF39" s="4">
        <f t="shared" si="7"/>
        <v>72.890844873335084</v>
      </c>
      <c r="AG39" s="28" t="str">
        <f t="shared" si="8"/>
        <v>415731.637569696j</v>
      </c>
      <c r="AH39" s="28" t="str">
        <f t="shared" si="9"/>
        <v>3320+137191.440398j</v>
      </c>
      <c r="AI39" s="28" t="str">
        <f t="shared" si="10"/>
        <v>40526.9185869269+83535.3658066327j</v>
      </c>
      <c r="AJ39" s="28">
        <f t="shared" si="11"/>
        <v>107.2269365557985</v>
      </c>
      <c r="AK39" s="28">
        <f t="shared" si="12"/>
        <v>23.119360633961119</v>
      </c>
      <c r="AL39" s="28">
        <f t="shared" si="13"/>
        <v>0.86589365670266505</v>
      </c>
      <c r="AM39" s="28">
        <f t="shared" si="14"/>
        <v>-1.250708837323472</v>
      </c>
      <c r="AN39" s="28">
        <f t="shared" si="3"/>
        <v>20.116282791153626</v>
      </c>
      <c r="AO39" s="4">
        <f>'RIAA Reference'!H30</f>
        <v>19.774917990296679</v>
      </c>
      <c r="AP39" s="9">
        <f t="shared" si="4"/>
        <v>0.34136480085694743</v>
      </c>
    </row>
    <row r="40" spans="1:42" x14ac:dyDescent="0.35">
      <c r="A40">
        <f t="shared" si="0"/>
        <v>11.69500555726783</v>
      </c>
      <c r="B40">
        <f t="shared" si="1"/>
        <v>20.112177193693991</v>
      </c>
      <c r="C40">
        <f t="shared" si="5"/>
        <v>19.771349653658195</v>
      </c>
      <c r="D40">
        <f t="shared" si="6"/>
        <v>0.34082754003579652</v>
      </c>
      <c r="E40">
        <f t="shared" si="2"/>
        <v>106.56593917707637</v>
      </c>
      <c r="F40">
        <f t="shared" si="2"/>
        <v>23.108435286882614</v>
      </c>
      <c r="AE40" s="28">
        <f>'RIAA Reference'!B31</f>
        <v>11.69500555726783</v>
      </c>
      <c r="AF40" s="4">
        <f t="shared" si="7"/>
        <v>73.481887084808847</v>
      </c>
      <c r="AG40" s="28" t="str">
        <f t="shared" si="8"/>
        <v>412387.753026214j</v>
      </c>
      <c r="AH40" s="28" t="str">
        <f t="shared" si="9"/>
        <v>3320+136087.958498651j</v>
      </c>
      <c r="AI40" s="28" t="str">
        <f t="shared" si="10"/>
        <v>40015.3851959358+83098.4763449382j</v>
      </c>
      <c r="AJ40" s="28">
        <f t="shared" si="11"/>
        <v>106.56593917707637</v>
      </c>
      <c r="AK40" s="28">
        <f t="shared" si="12"/>
        <v>23.108435286882614</v>
      </c>
      <c r="AL40" s="28">
        <f t="shared" si="13"/>
        <v>0.86548446767350617</v>
      </c>
      <c r="AM40" s="28">
        <f t="shared" si="14"/>
        <v>-1.2548144347831078</v>
      </c>
      <c r="AN40" s="28">
        <f t="shared" si="3"/>
        <v>20.112177193693991</v>
      </c>
      <c r="AO40" s="4">
        <f>'RIAA Reference'!H31</f>
        <v>19.771349653658195</v>
      </c>
      <c r="AP40" s="9">
        <f t="shared" si="4"/>
        <v>0.34082754003579652</v>
      </c>
    </row>
    <row r="41" spans="1:42" x14ac:dyDescent="0.35">
      <c r="A41">
        <f t="shared" si="0"/>
        <v>11.79014931594485</v>
      </c>
      <c r="B41">
        <f t="shared" si="1"/>
        <v>20.107994954655489</v>
      </c>
      <c r="C41">
        <f t="shared" si="5"/>
        <v>19.767714245434625</v>
      </c>
      <c r="D41">
        <f t="shared" si="6"/>
        <v>0.34028070922086329</v>
      </c>
      <c r="E41">
        <f t="shared" si="2"/>
        <v>105.90564014123474</v>
      </c>
      <c r="F41">
        <f t="shared" si="2"/>
        <v>23.097311298351155</v>
      </c>
      <c r="AE41" s="28">
        <f>'RIAA Reference'!B32</f>
        <v>11.79014931594485</v>
      </c>
      <c r="AF41" s="4">
        <f t="shared" si="7"/>
        <v>74.07969295139813</v>
      </c>
      <c r="AG41" s="28" t="str">
        <f t="shared" si="8"/>
        <v>409059.879917582j</v>
      </c>
      <c r="AH41" s="28" t="str">
        <f t="shared" si="9"/>
        <v>3320+134989.760372802j</v>
      </c>
      <c r="AI41" s="28" t="str">
        <f t="shared" si="10"/>
        <v>39507.5502875881+82659.3303786161j</v>
      </c>
      <c r="AJ41" s="28">
        <f t="shared" si="11"/>
        <v>105.90564014123474</v>
      </c>
      <c r="AK41" s="28">
        <f t="shared" si="12"/>
        <v>23.097311298351155</v>
      </c>
      <c r="AL41" s="28">
        <f t="shared" si="13"/>
        <v>0.86506783888955707</v>
      </c>
      <c r="AM41" s="28">
        <f t="shared" si="14"/>
        <v>-1.2589966738216094</v>
      </c>
      <c r="AN41" s="28">
        <f t="shared" si="3"/>
        <v>20.107994954655489</v>
      </c>
      <c r="AO41" s="4">
        <f>'RIAA Reference'!H32</f>
        <v>19.767714245434625</v>
      </c>
      <c r="AP41" s="9">
        <f t="shared" si="4"/>
        <v>0.34028070922086329</v>
      </c>
    </row>
    <row r="42" spans="1:42" x14ac:dyDescent="0.35">
      <c r="A42">
        <f t="shared" si="0"/>
        <v>11.886384427339227</v>
      </c>
      <c r="B42">
        <f t="shared" si="1"/>
        <v>20.103734493710892</v>
      </c>
      <c r="C42">
        <f t="shared" si="5"/>
        <v>19.764010366506302</v>
      </c>
      <c r="D42">
        <f t="shared" si="6"/>
        <v>0.33972412720459033</v>
      </c>
      <c r="E42">
        <f t="shared" si="2"/>
        <v>105.24609026407229</v>
      </c>
      <c r="F42">
        <f t="shared" si="2"/>
        <v>23.085984759942072</v>
      </c>
      <c r="AE42" s="28">
        <f>'RIAA Reference'!B33</f>
        <v>11.886384427339227</v>
      </c>
      <c r="AF42" s="4">
        <f t="shared" si="7"/>
        <v>74.684355989346074</v>
      </c>
      <c r="AG42" s="28" t="str">
        <f t="shared" si="8"/>
        <v>405748.02984648j</v>
      </c>
      <c r="AH42" s="28" t="str">
        <f t="shared" si="9"/>
        <v>3320+133896.849849338j</v>
      </c>
      <c r="AI42" s="28" t="str">
        <f t="shared" si="10"/>
        <v>39003.4425649134+82217.9855688059j</v>
      </c>
      <c r="AJ42" s="28">
        <f t="shared" si="11"/>
        <v>105.24609026407229</v>
      </c>
      <c r="AK42" s="28">
        <f t="shared" si="12"/>
        <v>23.085984759942072</v>
      </c>
      <c r="AL42" s="28">
        <f t="shared" si="13"/>
        <v>0.86464362396787087</v>
      </c>
      <c r="AM42" s="28">
        <f t="shared" si="14"/>
        <v>-1.263257134766206</v>
      </c>
      <c r="AN42" s="28">
        <f t="shared" si="3"/>
        <v>20.103734493710892</v>
      </c>
      <c r="AO42" s="4">
        <f>'RIAA Reference'!H33</f>
        <v>19.764010366506302</v>
      </c>
      <c r="AP42" s="9">
        <f t="shared" si="4"/>
        <v>0.33972412720459033</v>
      </c>
    </row>
    <row r="43" spans="1:42" x14ac:dyDescent="0.35">
      <c r="A43">
        <f t="shared" si="0"/>
        <v>11.983726012803654</v>
      </c>
      <c r="B43">
        <f t="shared" si="1"/>
        <v>20.099394196299297</v>
      </c>
      <c r="C43">
        <f t="shared" si="5"/>
        <v>19.760236586830054</v>
      </c>
      <c r="D43">
        <f t="shared" si="6"/>
        <v>0.33915760946924323</v>
      </c>
      <c r="E43">
        <f t="shared" si="2"/>
        <v>104.58734030801888</v>
      </c>
      <c r="F43">
        <f t="shared" si="2"/>
        <v>23.074451685783707</v>
      </c>
      <c r="AE43" s="28">
        <f>'RIAA Reference'!B34</f>
        <v>11.983726012803654</v>
      </c>
      <c r="AF43" s="4">
        <f t="shared" si="7"/>
        <v>75.295971208913727</v>
      </c>
      <c r="AG43" s="28" t="str">
        <f t="shared" si="8"/>
        <v>402452.213797103j</v>
      </c>
      <c r="AH43" s="28" t="str">
        <f t="shared" si="9"/>
        <v>3320+132809.230553044j</v>
      </c>
      <c r="AI43" s="28" t="str">
        <f t="shared" si="10"/>
        <v>38503.0897316328+81774.499950498j</v>
      </c>
      <c r="AJ43" s="28">
        <f t="shared" si="11"/>
        <v>104.58734030801888</v>
      </c>
      <c r="AK43" s="28">
        <f t="shared" si="12"/>
        <v>23.074451685783707</v>
      </c>
      <c r="AL43" s="28">
        <f t="shared" si="13"/>
        <v>0.8642116736248604</v>
      </c>
      <c r="AM43" s="28">
        <f t="shared" si="14"/>
        <v>-1.267597432177801</v>
      </c>
      <c r="AN43" s="28">
        <f t="shared" si="3"/>
        <v>20.099394196299297</v>
      </c>
      <c r="AO43" s="4">
        <f>'RIAA Reference'!H34</f>
        <v>19.760236586830054</v>
      </c>
      <c r="AP43" s="9">
        <f t="shared" si="4"/>
        <v>0.33915760946924323</v>
      </c>
    </row>
    <row r="44" spans="1:42" x14ac:dyDescent="0.35">
      <c r="A44">
        <f t="shared" si="0"/>
        <v>12.082189435741578</v>
      </c>
      <c r="B44">
        <f t="shared" si="1"/>
        <v>20.094972412896055</v>
      </c>
      <c r="C44">
        <f t="shared" si="5"/>
        <v>19.756391444754193</v>
      </c>
      <c r="D44">
        <f t="shared" si="6"/>
        <v>0.33858096814186212</v>
      </c>
      <c r="E44">
        <f t="shared" si="2"/>
        <v>103.92944096906166</v>
      </c>
      <c r="F44">
        <f t="shared" si="2"/>
        <v>23.062708011208361</v>
      </c>
      <c r="AE44" s="28">
        <f>'RIAA Reference'!B35</f>
        <v>12.082189435741578</v>
      </c>
      <c r="AF44" s="4">
        <f t="shared" si="7"/>
        <v>75.914635141211889</v>
      </c>
      <c r="AG44" s="28" t="str">
        <f t="shared" si="8"/>
        <v>399172.442134015j</v>
      </c>
      <c r="AH44" s="28" t="str">
        <f t="shared" si="9"/>
        <v>3320+131726.905904225j</v>
      </c>
      <c r="AI44" s="28" t="str">
        <f t="shared" si="10"/>
        <v>38006.5184864414+81328.9319092873j</v>
      </c>
      <c r="AJ44" s="28">
        <f t="shared" si="11"/>
        <v>103.92944096906166</v>
      </c>
      <c r="AK44" s="28">
        <f t="shared" si="12"/>
        <v>23.062708011208361</v>
      </c>
      <c r="AL44" s="28">
        <f t="shared" si="13"/>
        <v>0.86377183562578086</v>
      </c>
      <c r="AM44" s="28">
        <f t="shared" si="14"/>
        <v>-1.2720192155810421</v>
      </c>
      <c r="AN44" s="28">
        <f t="shared" si="3"/>
        <v>20.094972412896055</v>
      </c>
      <c r="AO44" s="4">
        <f>'RIAA Reference'!H35</f>
        <v>19.756391444754193</v>
      </c>
      <c r="AP44" s="9">
        <f t="shared" si="4"/>
        <v>0.33858096814186212</v>
      </c>
    </row>
    <row r="45" spans="1:42" x14ac:dyDescent="0.35">
      <c r="A45">
        <f t="shared" si="0"/>
        <v>12.181790305962291</v>
      </c>
      <c r="B45">
        <f t="shared" si="1"/>
        <v>20.090467458269288</v>
      </c>
      <c r="C45">
        <f t="shared" si="5"/>
        <v>19.752473446319861</v>
      </c>
      <c r="D45">
        <f t="shared" si="6"/>
        <v>0.33799401194942646</v>
      </c>
      <c r="E45">
        <f t="shared" si="2"/>
        <v>103.27244286374335</v>
      </c>
      <c r="F45">
        <f t="shared" si="2"/>
        <v>23.050749591392833</v>
      </c>
      <c r="AE45" s="28">
        <f>'RIAA Reference'!B36</f>
        <v>12.181790305962291</v>
      </c>
      <c r="AF45" s="4">
        <f t="shared" si="7"/>
        <v>76.54044586556499</v>
      </c>
      <c r="AG45" s="28" t="str">
        <f t="shared" si="8"/>
        <v>395908.724601034j</v>
      </c>
      <c r="AH45" s="28" t="str">
        <f t="shared" si="9"/>
        <v>3320+130649.879118341j</v>
      </c>
      <c r="AI45" s="28" t="str">
        <f t="shared" si="10"/>
        <v>37513.7545179014+80881.3401580354j</v>
      </c>
      <c r="AJ45" s="28">
        <f t="shared" si="11"/>
        <v>103.27244286374335</v>
      </c>
      <c r="AK45" s="28">
        <f t="shared" si="12"/>
        <v>23.050749591392833</v>
      </c>
      <c r="AL45" s="28">
        <f t="shared" si="13"/>
        <v>0.86332395473381429</v>
      </c>
      <c r="AM45" s="28">
        <f t="shared" si="14"/>
        <v>-1.2765241702078103</v>
      </c>
      <c r="AN45" s="28">
        <f t="shared" si="3"/>
        <v>20.090467458269288</v>
      </c>
      <c r="AO45" s="4">
        <f>'RIAA Reference'!H36</f>
        <v>19.752473446319861</v>
      </c>
      <c r="AP45" s="9">
        <f t="shared" si="4"/>
        <v>0.33799401194942646</v>
      </c>
    </row>
    <row r="46" spans="1:42" x14ac:dyDescent="0.35">
      <c r="A46">
        <f t="shared" si="0"/>
        <v>12.282544484122472</v>
      </c>
      <c r="B46">
        <f t="shared" si="1"/>
        <v>20.085877610723088</v>
      </c>
      <c r="C46">
        <f t="shared" si="5"/>
        <v>19.74848106454845</v>
      </c>
      <c r="D46">
        <f t="shared" si="6"/>
        <v>0.33739654617463799</v>
      </c>
      <c r="E46">
        <f t="shared" si="2"/>
        <v>102.61639651624841</v>
      </c>
      <c r="F46">
        <f t="shared" si="2"/>
        <v>23.038572199990025</v>
      </c>
      <c r="AE46" s="28">
        <f>'RIAA Reference'!B37</f>
        <v>12.282544484122472</v>
      </c>
      <c r="AF46" s="4">
        <f t="shared" si="7"/>
        <v>77.173503037417987</v>
      </c>
      <c r="AG46" s="28" t="str">
        <f t="shared" si="8"/>
        <v>392661.070320181j</v>
      </c>
      <c r="AH46" s="28" t="str">
        <f t="shared" si="9"/>
        <v>3320+129578.15320566j</v>
      </c>
      <c r="AI46" s="28" t="str">
        <f t="shared" si="10"/>
        <v>37024.8224999493+80431.7837134666j</v>
      </c>
      <c r="AJ46" s="28">
        <f t="shared" si="11"/>
        <v>102.61639651624841</v>
      </c>
      <c r="AK46" s="28">
        <f t="shared" si="12"/>
        <v>23.038572199990025</v>
      </c>
      <c r="AL46" s="28">
        <f t="shared" si="13"/>
        <v>0.8628678726588046</v>
      </c>
      <c r="AM46" s="28">
        <f t="shared" si="14"/>
        <v>-1.2811140177540117</v>
      </c>
      <c r="AN46" s="28">
        <f t="shared" si="3"/>
        <v>20.085877610723088</v>
      </c>
      <c r="AO46" s="4">
        <f>'RIAA Reference'!H37</f>
        <v>19.74848106454845</v>
      </c>
      <c r="AP46" s="9">
        <f t="shared" si="4"/>
        <v>0.33739654617463799</v>
      </c>
    </row>
    <row r="47" spans="1:42" x14ac:dyDescent="0.35">
      <c r="A47">
        <f t="shared" si="0"/>
        <v>12.384468086256177</v>
      </c>
      <c r="B47">
        <f t="shared" si="1"/>
        <v>20.081201111327143</v>
      </c>
      <c r="C47">
        <f t="shared" si="5"/>
        <v>19.744412738715162</v>
      </c>
      <c r="D47">
        <f t="shared" si="6"/>
        <v>0.33678837261198069</v>
      </c>
      <c r="E47">
        <f t="shared" si="2"/>
        <v>101.96135234557943</v>
      </c>
      <c r="F47">
        <f t="shared" si="2"/>
        <v>23.026171527750922</v>
      </c>
      <c r="AE47" s="28">
        <f>'RIAA Reference'!B38</f>
        <v>12.384468086256177</v>
      </c>
      <c r="AF47" s="4">
        <f t="shared" si="7"/>
        <v>77.813907916799309</v>
      </c>
      <c r="AG47" s="28" t="str">
        <f t="shared" si="8"/>
        <v>389429.48779068j</v>
      </c>
      <c r="AH47" s="28" t="str">
        <f t="shared" si="9"/>
        <v>3320+128511.730970924j</v>
      </c>
      <c r="AI47" s="28" t="str">
        <f t="shared" si="10"/>
        <v>36539.746088015+79980.3218727131j</v>
      </c>
      <c r="AJ47" s="28">
        <f t="shared" si="11"/>
        <v>101.96135234557943</v>
      </c>
      <c r="AK47" s="28">
        <f t="shared" si="12"/>
        <v>23.026171527750922</v>
      </c>
      <c r="AL47" s="28">
        <f t="shared" si="13"/>
        <v>0.86240342800565473</v>
      </c>
      <c r="AM47" s="28">
        <f t="shared" si="14"/>
        <v>-1.2857905171499562</v>
      </c>
      <c r="AN47" s="28">
        <f t="shared" si="3"/>
        <v>20.081201111327143</v>
      </c>
      <c r="AO47" s="4">
        <f>'RIAA Reference'!H38</f>
        <v>19.744412738715162</v>
      </c>
      <c r="AP47" s="9">
        <f t="shared" si="4"/>
        <v>0.33678837261198069</v>
      </c>
    </row>
    <row r="48" spans="1:42" x14ac:dyDescent="0.35">
      <c r="A48">
        <f t="shared" si="0"/>
        <v>12.487577488395043</v>
      </c>
      <c r="B48">
        <f t="shared" si="1"/>
        <v>20.076436163132939</v>
      </c>
      <c r="C48">
        <f t="shared" si="5"/>
        <v>19.740266873608288</v>
      </c>
      <c r="D48">
        <f t="shared" si="6"/>
        <v>0.3361692895246513</v>
      </c>
      <c r="E48">
        <f t="shared" si="2"/>
        <v>101.30736065282933</v>
      </c>
      <c r="F48">
        <f t="shared" si="2"/>
        <v>23.01354318113918</v>
      </c>
      <c r="AE48" s="28">
        <f>'RIAA Reference'!B39</f>
        <v>12.487577488395043</v>
      </c>
      <c r="AF48" s="4">
        <f t="shared" si="7"/>
        <v>78.461763397350296</v>
      </c>
      <c r="AG48" s="28" t="str">
        <f t="shared" si="8"/>
        <v>386213.984888003j</v>
      </c>
      <c r="AH48" s="28" t="str">
        <f t="shared" si="9"/>
        <v>3320+127450.615013041j</v>
      </c>
      <c r="AI48" s="28" t="str">
        <f t="shared" si="10"/>
        <v>36058.5479157501+79527.0141898269j</v>
      </c>
      <c r="AJ48" s="28">
        <f t="shared" si="11"/>
        <v>101.30736065282933</v>
      </c>
      <c r="AK48" s="28">
        <f t="shared" si="12"/>
        <v>23.01354318113918</v>
      </c>
      <c r="AL48" s="28">
        <f t="shared" si="13"/>
        <v>0.86193045622244246</v>
      </c>
      <c r="AM48" s="28">
        <f t="shared" si="14"/>
        <v>-1.2905554653441604</v>
      </c>
      <c r="AN48" s="28">
        <f t="shared" si="3"/>
        <v>20.076436163132939</v>
      </c>
      <c r="AO48" s="4">
        <f>'RIAA Reference'!H39</f>
        <v>19.740266873608288</v>
      </c>
      <c r="AP48" s="9">
        <f t="shared" si="4"/>
        <v>0.3361692895246513</v>
      </c>
    </row>
    <row r="49" spans="1:42" x14ac:dyDescent="0.35">
      <c r="A49">
        <f t="shared" si="0"/>
        <v>12.591889331280777</v>
      </c>
      <c r="B49">
        <f t="shared" si="1"/>
        <v>20.071580930376197</v>
      </c>
      <c r="C49">
        <f t="shared" si="5"/>
        <v>19.736041838774359</v>
      </c>
      <c r="D49">
        <f t="shared" si="6"/>
        <v>0.33553909160183792</v>
      </c>
      <c r="E49">
        <f t="shared" si="2"/>
        <v>100.65447160856306</v>
      </c>
      <c r="F49">
        <f t="shared" si="2"/>
        <v>23.000682680938613</v>
      </c>
      <c r="AE49" s="28">
        <f>'RIAA Reference'!B40</f>
        <v>12.591889331280777</v>
      </c>
      <c r="AF49" s="4">
        <f t="shared" si="7"/>
        <v>79.117174035934767</v>
      </c>
      <c r="AG49" s="28" t="str">
        <f t="shared" si="8"/>
        <v>383014.568862972j</v>
      </c>
      <c r="AH49" s="28" t="str">
        <f t="shared" si="9"/>
        <v>3320+126394.807724781j</v>
      </c>
      <c r="AI49" s="28" t="str">
        <f t="shared" si="10"/>
        <v>35581.2495923699+79071.9204522816j</v>
      </c>
      <c r="AJ49" s="28">
        <f t="shared" si="11"/>
        <v>100.65447160856306</v>
      </c>
      <c r="AK49" s="28">
        <f t="shared" si="12"/>
        <v>23.000682680938613</v>
      </c>
      <c r="AL49" s="28">
        <f t="shared" si="13"/>
        <v>0.86144878954826465</v>
      </c>
      <c r="AM49" s="28">
        <f t="shared" si="14"/>
        <v>-1.295410698100903</v>
      </c>
      <c r="AN49" s="28">
        <f t="shared" si="3"/>
        <v>20.071580930376197</v>
      </c>
      <c r="AO49" s="4">
        <f>'RIAA Reference'!H40</f>
        <v>19.736041838774359</v>
      </c>
      <c r="AP49" s="9">
        <f t="shared" si="4"/>
        <v>0.33553909160183792</v>
      </c>
    </row>
    <row r="50" spans="1:42" x14ac:dyDescent="0.35">
      <c r="A50">
        <f t="shared" si="0"/>
        <v>12.697420525171914</v>
      </c>
      <c r="B50">
        <f t="shared" si="1"/>
        <v>20.066633537665748</v>
      </c>
      <c r="C50">
        <f t="shared" si="5"/>
        <v>19.731735967748783</v>
      </c>
      <c r="D50">
        <f t="shared" si="6"/>
        <v>0.33489756991696495</v>
      </c>
      <c r="E50">
        <f t="shared" si="2"/>
        <v>100.002735240306</v>
      </c>
      <c r="F50">
        <f t="shared" si="2"/>
        <v>22.987585460855225</v>
      </c>
      <c r="AE50" s="28">
        <f>'RIAA Reference'!B41</f>
        <v>12.697420525171914</v>
      </c>
      <c r="AF50" s="4">
        <f t="shared" si="7"/>
        <v>79.780246082840677</v>
      </c>
      <c r="AG50" s="28" t="str">
        <f t="shared" si="8"/>
        <v>379831.246340915j</v>
      </c>
      <c r="AH50" s="28" t="str">
        <f t="shared" si="9"/>
        <v>3320+125344.311292502j</v>
      </c>
      <c r="AI50" s="28" t="str">
        <f t="shared" si="10"/>
        <v>35107.8717005982+78615.1006574763j</v>
      </c>
      <c r="AJ50" s="28">
        <f t="shared" si="11"/>
        <v>100.002735240306</v>
      </c>
      <c r="AK50" s="28">
        <f t="shared" si="12"/>
        <v>22.987585460855225</v>
      </c>
      <c r="AL50" s="28">
        <f t="shared" si="13"/>
        <v>0.86095825696087169</v>
      </c>
      <c r="AM50" s="28">
        <f t="shared" si="14"/>
        <v>-1.3003580908113519</v>
      </c>
      <c r="AN50" s="28">
        <f t="shared" si="3"/>
        <v>20.066633537665748</v>
      </c>
      <c r="AO50" s="4">
        <f>'RIAA Reference'!H41</f>
        <v>19.731735967748783</v>
      </c>
      <c r="AP50" s="9">
        <f t="shared" si="4"/>
        <v>0.33489756991696495</v>
      </c>
    </row>
    <row r="51" spans="1:42" x14ac:dyDescent="0.35">
      <c r="A51">
        <f t="shared" si="0"/>
        <v>12.804188254746844</v>
      </c>
      <c r="B51">
        <f t="shared" si="1"/>
        <v>20.061592069158728</v>
      </c>
      <c r="C51">
        <f t="shared" si="5"/>
        <v>19.727347557271933</v>
      </c>
      <c r="D51">
        <f t="shared" si="6"/>
        <v>0.33424451188679427</v>
      </c>
      <c r="E51">
        <f t="shared" si="2"/>
        <v>99.352201420157613</v>
      </c>
      <c r="F51">
        <f t="shared" si="2"/>
        <v>22.974246866114182</v>
      </c>
      <c r="AE51" s="28">
        <f>'RIAA Reference'!B42</f>
        <v>12.804188254746844</v>
      </c>
      <c r="AF51" s="4">
        <f t="shared" si="7"/>
        <v>80.451087512586795</v>
      </c>
      <c r="AG51" s="28" t="str">
        <f t="shared" si="8"/>
        <v>376664.023320869j</v>
      </c>
      <c r="AH51" s="28" t="str">
        <f t="shared" si="9"/>
        <v>3320+124299.127695887j</v>
      </c>
      <c r="AI51" s="28" t="str">
        <f t="shared" si="10"/>
        <v>34638.4337952224+78156.6149892681j</v>
      </c>
      <c r="AJ51" s="28">
        <f t="shared" si="11"/>
        <v>99.352201420157613</v>
      </c>
      <c r="AK51" s="28">
        <f t="shared" si="12"/>
        <v>22.974246866114182</v>
      </c>
      <c r="AL51" s="28">
        <f t="shared" si="13"/>
        <v>0.86045868412412652</v>
      </c>
      <c r="AM51" s="28">
        <f t="shared" si="14"/>
        <v>-1.3053995593183694</v>
      </c>
      <c r="AN51" s="28">
        <f t="shared" si="3"/>
        <v>20.061592069158728</v>
      </c>
      <c r="AO51" s="4">
        <f>'RIAA Reference'!H42</f>
        <v>19.727347557271933</v>
      </c>
      <c r="AP51" s="9">
        <f t="shared" si="4"/>
        <v>0.33424451188679427</v>
      </c>
    </row>
    <row r="52" spans="1:42" x14ac:dyDescent="0.35">
      <c r="A52">
        <f t="shared" si="0"/>
        <v>12.912209984105258</v>
      </c>
      <c r="B52">
        <f t="shared" si="1"/>
        <v>20.056454567722014</v>
      </c>
      <c r="C52">
        <f t="shared" si="5"/>
        <v>19.722874866490699</v>
      </c>
      <c r="D52">
        <f t="shared" si="6"/>
        <v>0.33357970123131508</v>
      </c>
      <c r="E52">
        <f t="shared" si="2"/>
        <v>98.702919852525</v>
      </c>
      <c r="F52">
        <f t="shared" si="2"/>
        <v>22.960662152053214</v>
      </c>
      <c r="AE52" s="28">
        <f>'RIAA Reference'!B43</f>
        <v>12.912209984105258</v>
      </c>
      <c r="AF52" s="4">
        <f t="shared" si="7"/>
        <v>81.129808055347723</v>
      </c>
      <c r="AG52" s="28" t="str">
        <f t="shared" si="8"/>
        <v>373512.905174843j</v>
      </c>
      <c r="AH52" s="28" t="str">
        <f t="shared" si="9"/>
        <v>3320+123259.258707698j</v>
      </c>
      <c r="AI52" s="28" t="str">
        <f t="shared" si="10"/>
        <v>34172.9544022463+77696.5237945432j</v>
      </c>
      <c r="AJ52" s="28">
        <f t="shared" si="11"/>
        <v>98.702919852525</v>
      </c>
      <c r="AK52" s="28">
        <f t="shared" si="12"/>
        <v>22.960662152053214</v>
      </c>
      <c r="AL52" s="28">
        <f t="shared" si="13"/>
        <v>0.85994989333532679</v>
      </c>
      <c r="AM52" s="28">
        <f t="shared" si="14"/>
        <v>-1.3105370607550846</v>
      </c>
      <c r="AN52" s="28">
        <f t="shared" si="3"/>
        <v>20.056454567722014</v>
      </c>
      <c r="AO52" s="4">
        <f>'RIAA Reference'!H43</f>
        <v>19.722874866490699</v>
      </c>
      <c r="AP52" s="9">
        <f t="shared" si="4"/>
        <v>0.33357970123131508</v>
      </c>
    </row>
    <row r="53" spans="1:42" x14ac:dyDescent="0.35">
      <c r="A53">
        <f t="shared" si="0"/>
        <v>13.021503461870207</v>
      </c>
      <c r="B53">
        <f t="shared" si="1"/>
        <v>20.051219034079971</v>
      </c>
      <c r="C53">
        <f t="shared" si="5"/>
        <v>19.718316116145129</v>
      </c>
      <c r="D53">
        <f t="shared" si="6"/>
        <v>0.33290291793484172</v>
      </c>
      <c r="E53">
        <f t="shared" si="2"/>
        <v>98.054940061986954</v>
      </c>
      <c r="F53">
        <f t="shared" si="2"/>
        <v>22.946826482714311</v>
      </c>
      <c r="AE53" s="28">
        <f>'RIAA Reference'!B44</f>
        <v>13.021503461870207</v>
      </c>
      <c r="AF53" s="4">
        <f t="shared" si="7"/>
        <v>81.816519229011007</v>
      </c>
      <c r="AG53" s="28" t="str">
        <f t="shared" si="8"/>
        <v>370377.896647127j</v>
      </c>
      <c r="AH53" s="28" t="str">
        <f t="shared" si="9"/>
        <v>3320+122224.705893552j</v>
      </c>
      <c r="AI53" s="28" t="str">
        <f t="shared" si="10"/>
        <v>33711.4510186397+77234.8875598479j</v>
      </c>
      <c r="AJ53" s="28">
        <f t="shared" si="11"/>
        <v>98.054940061986954</v>
      </c>
      <c r="AK53" s="28">
        <f t="shared" si="12"/>
        <v>22.946826482714311</v>
      </c>
      <c r="AL53" s="28">
        <f t="shared" si="13"/>
        <v>0.85943170347244846</v>
      </c>
      <c r="AM53" s="28">
        <f t="shared" si="14"/>
        <v>-1.3157725943971292</v>
      </c>
      <c r="AN53" s="28">
        <f t="shared" si="3"/>
        <v>20.051219034079971</v>
      </c>
      <c r="AO53" s="4">
        <f>'RIAA Reference'!H44</f>
        <v>19.718316116145129</v>
      </c>
      <c r="AP53" s="9">
        <f t="shared" si="4"/>
        <v>0.33290291793484172</v>
      </c>
    </row>
    <row r="54" spans="1:42" x14ac:dyDescent="0.35">
      <c r="A54">
        <f t="shared" si="0"/>
        <v>13.132086726392847</v>
      </c>
      <c r="B54">
        <f t="shared" si="1"/>
        <v>20.045883425948464</v>
      </c>
      <c r="C54">
        <f t="shared" si="5"/>
        <v>19.713669487740283</v>
      </c>
      <c r="D54">
        <f t="shared" si="6"/>
        <v>0.33221393820818079</v>
      </c>
      <c r="E54">
        <f t="shared" si="2"/>
        <v>97.408311381298446</v>
      </c>
      <c r="F54">
        <f t="shared" si="2"/>
        <v>22.932734929434126</v>
      </c>
      <c r="AE54" s="28">
        <f>'RIAA Reference'!B45</f>
        <v>13.132086726392847</v>
      </c>
      <c r="AF54" s="4">
        <f t="shared" si="7"/>
        <v>82.511334371879613</v>
      </c>
      <c r="AG54" s="28" t="str">
        <f t="shared" si="8"/>
        <v>367259.001853662j</v>
      </c>
      <c r="AH54" s="28" t="str">
        <f t="shared" si="9"/>
        <v>3320+121195.470611709j</v>
      </c>
      <c r="AI54" s="28" t="str">
        <f t="shared" si="10"/>
        <v>33253.9401126838+76771.7668880997j</v>
      </c>
      <c r="AJ54" s="28">
        <f t="shared" si="11"/>
        <v>97.408311381298446</v>
      </c>
      <c r="AK54" s="28">
        <f t="shared" si="12"/>
        <v>22.932734929434126</v>
      </c>
      <c r="AL54" s="28">
        <f t="shared" si="13"/>
        <v>0.85890392994135201</v>
      </c>
      <c r="AM54" s="28">
        <f t="shared" si="14"/>
        <v>-1.3211082025286327</v>
      </c>
      <c r="AN54" s="28">
        <f t="shared" si="3"/>
        <v>20.045883425948464</v>
      </c>
      <c r="AO54" s="4">
        <f>'RIAA Reference'!H45</f>
        <v>19.713669487740283</v>
      </c>
      <c r="AP54" s="9">
        <f t="shared" si="4"/>
        <v>0.33221393820818079</v>
      </c>
    </row>
    <row r="55" spans="1:42" x14ac:dyDescent="0.35">
      <c r="A55">
        <f t="shared" si="0"/>
        <v>13.243978111062281</v>
      </c>
      <c r="B55">
        <f t="shared" si="1"/>
        <v>20.040445657155328</v>
      </c>
      <c r="C55">
        <f t="shared" si="5"/>
        <v>19.708933122703172</v>
      </c>
      <c r="D55">
        <f t="shared" si="6"/>
        <v>0.33151253445215545</v>
      </c>
      <c r="E55">
        <f t="shared" si="2"/>
        <v>96.763082939534669</v>
      </c>
      <c r="F55">
        <f t="shared" si="2"/>
        <v>22.918382469434643</v>
      </c>
      <c r="AE55" s="28">
        <f>'RIAA Reference'!B46</f>
        <v>13.243978111062281</v>
      </c>
      <c r="AF55" s="4">
        <f t="shared" si="7"/>
        <v>83.214368676034582</v>
      </c>
      <c r="AG55" s="28" t="str">
        <f t="shared" si="8"/>
        <v>364156.224281462j</v>
      </c>
      <c r="AH55" s="28" t="str">
        <f t="shared" si="9"/>
        <v>3320+120171.554012882j</v>
      </c>
      <c r="AI55" s="28" t="str">
        <f t="shared" si="10"/>
        <v>32800.4371249015+76307.2224753916j</v>
      </c>
      <c r="AJ55" s="28">
        <f t="shared" si="11"/>
        <v>96.763082939534669</v>
      </c>
      <c r="AK55" s="28">
        <f t="shared" si="12"/>
        <v>22.918382469434643</v>
      </c>
      <c r="AL55" s="28">
        <f t="shared" si="13"/>
        <v>0.85836638462302306</v>
      </c>
      <c r="AM55" s="28">
        <f t="shared" si="14"/>
        <v>-1.3265459713217713</v>
      </c>
      <c r="AN55" s="28">
        <f t="shared" si="3"/>
        <v>20.040445657155328</v>
      </c>
      <c r="AO55" s="4">
        <f>'RIAA Reference'!H46</f>
        <v>19.708933122703172</v>
      </c>
      <c r="AP55" s="9">
        <f t="shared" si="4"/>
        <v>0.33151253445215545</v>
      </c>
    </row>
    <row r="56" spans="1:42" x14ac:dyDescent="0.35">
      <c r="A56">
        <f t="shared" si="0"/>
        <v>13.357196249722644</v>
      </c>
      <c r="B56">
        <f t="shared" si="1"/>
        <v>20.03490359674705</v>
      </c>
      <c r="C56">
        <f t="shared" si="5"/>
        <v>19.704105121524591</v>
      </c>
      <c r="D56">
        <f t="shared" si="6"/>
        <v>0.33079847522245842</v>
      </c>
      <c r="E56">
        <f t="shared" si="2"/>
        <v>96.11930365038792</v>
      </c>
      <c r="F56">
        <f t="shared" si="2"/>
        <v>22.903763984417573</v>
      </c>
      <c r="AE56" s="28">
        <f>'RIAA Reference'!B47</f>
        <v>13.357196249722644</v>
      </c>
      <c r="AF56" s="4">
        <f t="shared" si="7"/>
        <v>83.925739221371586</v>
      </c>
      <c r="AG56" s="28" t="str">
        <f t="shared" si="8"/>
        <v>361069.566788083j</v>
      </c>
      <c r="AH56" s="28" t="str">
        <f t="shared" si="9"/>
        <v>3320+119152.957040068j</v>
      </c>
      <c r="AI56" s="28" t="str">
        <f t="shared" si="10"/>
        <v>32350.9564695738+75841.3150879122j</v>
      </c>
      <c r="AJ56" s="28">
        <f t="shared" si="11"/>
        <v>96.11930365038792</v>
      </c>
      <c r="AK56" s="28">
        <f t="shared" si="12"/>
        <v>22.903763984417573</v>
      </c>
      <c r="AL56" s="28">
        <f t="shared" si="13"/>
        <v>0.85781887582088401</v>
      </c>
      <c r="AM56" s="28">
        <f t="shared" si="14"/>
        <v>-1.3320880317300485</v>
      </c>
      <c r="AN56" s="28">
        <f t="shared" si="3"/>
        <v>20.03490359674705</v>
      </c>
      <c r="AO56" s="4">
        <f>'RIAA Reference'!H47</f>
        <v>19.704105121524591</v>
      </c>
      <c r="AP56" s="9">
        <f t="shared" si="4"/>
        <v>0.33079847522245842</v>
      </c>
    </row>
    <row r="57" spans="1:42" x14ac:dyDescent="0.35">
      <c r="A57">
        <f t="shared" si="0"/>
        <v>13.471760082199962</v>
      </c>
      <c r="B57">
        <f t="shared" si="1"/>
        <v>20.029255068081987</v>
      </c>
      <c r="C57">
        <f t="shared" si="5"/>
        <v>19.699183542885958</v>
      </c>
      <c r="D57">
        <f t="shared" si="6"/>
        <v>0.33007152519602911</v>
      </c>
      <c r="E57">
        <f t="shared" si="2"/>
        <v>95.477022200606797</v>
      </c>
      <c r="F57">
        <f t="shared" si="2"/>
        <v>22.888874259160257</v>
      </c>
      <c r="AE57" s="28">
        <f>'RIAA Reference'!B48</f>
        <v>13.471760082199962</v>
      </c>
      <c r="AF57" s="4">
        <f t="shared" si="7"/>
        <v>84.64556501032726</v>
      </c>
      <c r="AG57" s="28" t="str">
        <f t="shared" si="8"/>
        <v>357999.031601161j</v>
      </c>
      <c r="AH57" s="28" t="str">
        <f t="shared" si="9"/>
        <v>3320+118139.680428383j</v>
      </c>
      <c r="AI57" s="28" t="str">
        <f t="shared" si="10"/>
        <v>31905.5115368227+75374.105538988j</v>
      </c>
      <c r="AJ57" s="28">
        <f t="shared" si="11"/>
        <v>95.477022200606797</v>
      </c>
      <c r="AK57" s="28">
        <f t="shared" si="12"/>
        <v>22.888874259160257</v>
      </c>
      <c r="AL57" s="28">
        <f t="shared" si="13"/>
        <v>0.85726120820825125</v>
      </c>
      <c r="AM57" s="28">
        <f t="shared" si="14"/>
        <v>-1.3377365603951108</v>
      </c>
      <c r="AN57" s="28">
        <f t="shared" si="3"/>
        <v>20.029255068081987</v>
      </c>
      <c r="AO57" s="4">
        <f>'RIAA Reference'!H48</f>
        <v>19.699183542885958</v>
      </c>
      <c r="AP57" s="9">
        <f t="shared" si="4"/>
        <v>0.33007152519602911</v>
      </c>
    </row>
    <row r="58" spans="1:42" x14ac:dyDescent="0.35">
      <c r="A58">
        <f t="shared" si="0"/>
        <v>13.587688859941061</v>
      </c>
      <c r="B58">
        <f t="shared" si="1"/>
        <v>20.023497847910154</v>
      </c>
      <c r="C58">
        <f t="shared" si="5"/>
        <v>19.694166402770978</v>
      </c>
      <c r="D58">
        <f t="shared" si="6"/>
        <v>0.32933144513917512</v>
      </c>
      <c r="E58">
        <f t="shared" si="2"/>
        <v>94.836287038608248</v>
      </c>
      <c r="F58">
        <f t="shared" si="2"/>
        <v>22.873707980119434</v>
      </c>
      <c r="AE58" s="28">
        <f>'RIAA Reference'!B49</f>
        <v>13.587688859941061</v>
      </c>
      <c r="AF58" s="4">
        <f t="shared" si="7"/>
        <v>85.373967003309417</v>
      </c>
      <c r="AG58" s="28" t="str">
        <f t="shared" si="8"/>
        <v>354944.62031799j</v>
      </c>
      <c r="AH58" s="28" t="str">
        <f t="shared" si="9"/>
        <v>3320+117131.724704937j</v>
      </c>
      <c r="AI58" s="28" t="str">
        <f t="shared" si="10"/>
        <v>31464.114695275+74905.6546662813j</v>
      </c>
      <c r="AJ58" s="28">
        <f t="shared" si="11"/>
        <v>94.836287038608248</v>
      </c>
      <c r="AK58" s="28">
        <f t="shared" si="12"/>
        <v>22.873707980119434</v>
      </c>
      <c r="AL58" s="28">
        <f t="shared" si="13"/>
        <v>0.85669318277601081</v>
      </c>
      <c r="AM58" s="28">
        <f t="shared" si="14"/>
        <v>-1.3434937805669436</v>
      </c>
      <c r="AN58" s="28">
        <f t="shared" si="3"/>
        <v>20.023497847910154</v>
      </c>
      <c r="AO58" s="4">
        <f>'RIAA Reference'!H49</f>
        <v>19.694166402770978</v>
      </c>
      <c r="AP58" s="9">
        <f t="shared" si="4"/>
        <v>0.32933144513917512</v>
      </c>
    </row>
    <row r="59" spans="1:42" x14ac:dyDescent="0.35">
      <c r="A59">
        <f t="shared" si="0"/>
        <v>13.705002151767092</v>
      </c>
      <c r="B59">
        <f t="shared" si="1"/>
        <v>20.017629665439589</v>
      </c>
      <c r="C59">
        <f t="shared" si="5"/>
        <v>19.68905167356219</v>
      </c>
      <c r="D59">
        <f t="shared" si="6"/>
        <v>0.328577991877399</v>
      </c>
      <c r="E59">
        <f t="shared" si="2"/>
        <v>94.197146363238431</v>
      </c>
      <c r="F59">
        <f t="shared" si="2"/>
        <v>22.858259734041127</v>
      </c>
      <c r="AE59" s="28">
        <f>'RIAA Reference'!B50</f>
        <v>13.705002151767092</v>
      </c>
      <c r="AF59" s="4">
        <f t="shared" si="7"/>
        <v>86.111068154847601</v>
      </c>
      <c r="AG59" s="28" t="str">
        <f t="shared" si="8"/>
        <v>351906.333905166j</v>
      </c>
      <c r="AH59" s="28" t="str">
        <f t="shared" si="9"/>
        <v>3320+116129.090188705j</v>
      </c>
      <c r="AI59" s="28" t="str">
        <f t="shared" si="10"/>
        <v>31026.7772952755+74436.0233091413j</v>
      </c>
      <c r="AJ59" s="28">
        <f t="shared" si="11"/>
        <v>94.197146363238431</v>
      </c>
      <c r="AK59" s="28">
        <f t="shared" si="12"/>
        <v>22.858259734041127</v>
      </c>
      <c r="AL59" s="28">
        <f t="shared" si="13"/>
        <v>0.85611459678056545</v>
      </c>
      <c r="AM59" s="28">
        <f t="shared" si="14"/>
        <v>-1.3493619630375087</v>
      </c>
      <c r="AN59" s="28">
        <f t="shared" si="3"/>
        <v>20.017629665439589</v>
      </c>
      <c r="AO59" s="4">
        <f>'RIAA Reference'!H50</f>
        <v>19.68905167356219</v>
      </c>
      <c r="AP59" s="9">
        <f t="shared" si="4"/>
        <v>0.328577991877399</v>
      </c>
    </row>
    <row r="60" spans="1:42" x14ac:dyDescent="0.35">
      <c r="A60">
        <f t="shared" si="0"/>
        <v>13.823719849744153</v>
      </c>
      <c r="B60">
        <f t="shared" si="1"/>
        <v>20.011648201389519</v>
      </c>
      <c r="C60">
        <f t="shared" si="5"/>
        <v>19.683837283122305</v>
      </c>
      <c r="D60">
        <f t="shared" si="6"/>
        <v>0.32781091826721465</v>
      </c>
      <c r="E60">
        <f t="shared" si="2"/>
        <v>93.559648112710832</v>
      </c>
      <c r="F60">
        <f t="shared" si="2"/>
        <v>22.842524006580057</v>
      </c>
      <c r="AE60" s="28">
        <f>'RIAA Reference'!B51</f>
        <v>13.823719849744153</v>
      </c>
      <c r="AF60" s="4">
        <f t="shared" si="7"/>
        <v>86.856993450479266</v>
      </c>
      <c r="AG60" s="28" t="str">
        <f t="shared" si="8"/>
        <v>348884.172698279j</v>
      </c>
      <c r="AH60" s="28" t="str">
        <f t="shared" si="9"/>
        <v>3320+115131.776990432j</v>
      </c>
      <c r="AI60" s="28" t="str">
        <f t="shared" si="10"/>
        <v>30593.5096726624+73965.2722861399j</v>
      </c>
      <c r="AJ60" s="28">
        <f t="shared" si="11"/>
        <v>93.559648112710832</v>
      </c>
      <c r="AK60" s="28">
        <f t="shared" si="12"/>
        <v>22.842524006580057</v>
      </c>
      <c r="AL60" s="28">
        <f t="shared" si="13"/>
        <v>0.85552524369213878</v>
      </c>
      <c r="AM60" s="28">
        <f t="shared" si="14"/>
        <v>-1.3553434270875775</v>
      </c>
      <c r="AN60" s="28">
        <f t="shared" si="3"/>
        <v>20.011648201389519</v>
      </c>
      <c r="AO60" s="4">
        <f>'RIAA Reference'!H51</f>
        <v>19.683837283122305</v>
      </c>
      <c r="AP60" s="9">
        <f t="shared" si="4"/>
        <v>0.32781091826721465</v>
      </c>
    </row>
    <row r="61" spans="1:42" x14ac:dyDescent="0.35">
      <c r="A61">
        <f t="shared" si="0"/>
        <v>13.943862175173608</v>
      </c>
      <c r="B61">
        <f t="shared" si="1"/>
        <v>20.005551087030504</v>
      </c>
      <c r="C61">
        <f t="shared" si="5"/>
        <v>19.678521113860437</v>
      </c>
      <c r="D61">
        <f t="shared" si="6"/>
        <v>0.32702997317006677</v>
      </c>
      <c r="E61">
        <f t="shared" si="2"/>
        <v>92.923839953711138</v>
      </c>
      <c r="F61">
        <f t="shared" si="2"/>
        <v>22.826495180931836</v>
      </c>
      <c r="AE61" s="28">
        <f>'RIAA Reference'!B52</f>
        <v>13.943862175173608</v>
      </c>
      <c r="AF61" s="4">
        <f t="shared" si="7"/>
        <v>87.611869944388005</v>
      </c>
      <c r="AG61" s="28" t="str">
        <f t="shared" si="8"/>
        <v>345878.136401669j</v>
      </c>
      <c r="AH61" s="28" t="str">
        <f t="shared" si="9"/>
        <v>3320+114139.785012551j</v>
      </c>
      <c r="AI61" s="28" t="str">
        <f t="shared" si="10"/>
        <v>30164.3211530831+73493.4623727985j</v>
      </c>
      <c r="AJ61" s="28">
        <f t="shared" si="11"/>
        <v>92.923839953711138</v>
      </c>
      <c r="AK61" s="28">
        <f t="shared" si="12"/>
        <v>22.826495180931836</v>
      </c>
      <c r="AL61" s="28">
        <f t="shared" si="13"/>
        <v>0.85492491314351571</v>
      </c>
      <c r="AM61" s="28">
        <f t="shared" si="14"/>
        <v>-1.3614405414465942</v>
      </c>
      <c r="AN61" s="28">
        <f t="shared" si="3"/>
        <v>20.005551087030504</v>
      </c>
      <c r="AO61" s="4">
        <f>'RIAA Reference'!H52</f>
        <v>19.678521113860437</v>
      </c>
      <c r="AP61" s="9">
        <f t="shared" si="4"/>
        <v>0.32702997317006677</v>
      </c>
    </row>
    <row r="62" spans="1:42" x14ac:dyDescent="0.35">
      <c r="A62">
        <f t="shared" si="0"/>
        <v>14.065449684704872</v>
      </c>
      <c r="B62">
        <f t="shared" si="1"/>
        <v>19.999335903211684</v>
      </c>
      <c r="C62">
        <f t="shared" si="5"/>
        <v>19.673101001783188</v>
      </c>
      <c r="D62">
        <f t="shared" si="6"/>
        <v>0.32623490142849576</v>
      </c>
      <c r="E62">
        <f t="shared" si="2"/>
        <v>92.289769270676189</v>
      </c>
      <c r="F62">
        <f t="shared" si="2"/>
        <v>22.810167536477266</v>
      </c>
      <c r="T62" t="s">
        <v>60</v>
      </c>
      <c r="AE62" s="28">
        <f>'RIAA Reference'!B53</f>
        <v>14.065449684704872</v>
      </c>
      <c r="AF62" s="4">
        <f t="shared" si="7"/>
        <v>88.375826797811399</v>
      </c>
      <c r="AG62" s="28" t="str">
        <f t="shared" si="8"/>
        <v>342888.224088227j</v>
      </c>
      <c r="AH62" s="28" t="str">
        <f t="shared" si="9"/>
        <v>3320+113153.113949115j</v>
      </c>
      <c r="AI62" s="28" t="str">
        <f t="shared" si="10"/>
        <v>29739.2200568466+73020.6542795221j</v>
      </c>
      <c r="AJ62" s="28">
        <f t="shared" si="11"/>
        <v>92.289769270676189</v>
      </c>
      <c r="AK62" s="28">
        <f t="shared" si="12"/>
        <v>22.810167536477266</v>
      </c>
      <c r="AL62" s="28">
        <f t="shared" si="13"/>
        <v>0.85431339087929947</v>
      </c>
      <c r="AM62" s="28">
        <f t="shared" si="14"/>
        <v>-1.3676557252654149</v>
      </c>
      <c r="AN62" s="28">
        <f t="shared" si="3"/>
        <v>19.999335903211684</v>
      </c>
      <c r="AO62" s="4">
        <f>'RIAA Reference'!H53</f>
        <v>19.673101001783188</v>
      </c>
      <c r="AP62" s="9">
        <f t="shared" si="4"/>
        <v>0.32623490142849576</v>
      </c>
    </row>
    <row r="63" spans="1:42" x14ac:dyDescent="0.35">
      <c r="A63">
        <f t="shared" si="0"/>
        <v>14.18850327657314</v>
      </c>
      <c r="B63">
        <f t="shared" si="1"/>
        <v>19.993000179375365</v>
      </c>
      <c r="C63">
        <f t="shared" si="5"/>
        <v>19.667574735530593</v>
      </c>
      <c r="D63">
        <f t="shared" si="6"/>
        <v>0.32542544384477168</v>
      </c>
      <c r="E63">
        <f t="shared" si="2"/>
        <v>91.657483155257168</v>
      </c>
      <c r="F63">
        <f t="shared" si="2"/>
        <v>22.793535247444062</v>
      </c>
      <c r="AE63" s="28">
        <f>'RIAA Reference'!B54</f>
        <v>14.18850327657314</v>
      </c>
      <c r="AF63" s="4">
        <f t="shared" si="7"/>
        <v>89.148995318233773</v>
      </c>
      <c r="AG63" s="28" t="str">
        <f t="shared" si="8"/>
        <v>339914.434199264j</v>
      </c>
      <c r="AH63" s="28" t="str">
        <f t="shared" si="9"/>
        <v>3320+112171.763285757j</v>
      </c>
      <c r="AI63" s="28" t="str">
        <f t="shared" si="10"/>
        <v>29318.2137043049+72546.9086297623j</v>
      </c>
      <c r="AJ63" s="28">
        <f t="shared" si="11"/>
        <v>91.657483155257168</v>
      </c>
      <c r="AK63" s="28">
        <f t="shared" si="12"/>
        <v>22.793535247444062</v>
      </c>
      <c r="AL63" s="28">
        <f t="shared" si="13"/>
        <v>0.8536904587057712</v>
      </c>
      <c r="AM63" s="28">
        <f t="shared" si="14"/>
        <v>-1.3739914491017342</v>
      </c>
      <c r="AN63" s="28">
        <f t="shared" si="3"/>
        <v>19.993000179375365</v>
      </c>
      <c r="AO63" s="4">
        <f>'RIAA Reference'!H54</f>
        <v>19.667574735530593</v>
      </c>
      <c r="AP63" s="9">
        <f t="shared" si="4"/>
        <v>0.32542544384477168</v>
      </c>
    </row>
    <row r="64" spans="1:42" x14ac:dyDescent="0.35">
      <c r="A64">
        <f t="shared" si="0"/>
        <v>14.313044196965139</v>
      </c>
      <c r="B64">
        <f t="shared" si="1"/>
        <v>19.986541392559165</v>
      </c>
      <c r="C64">
        <f t="shared" si="5"/>
        <v>19.661940055397132</v>
      </c>
      <c r="D64">
        <f t="shared" si="6"/>
        <v>0.32460133716203288</v>
      </c>
      <c r="E64">
        <f t="shared" si="2"/>
        <v>91.027028395957245</v>
      </c>
      <c r="F64">
        <f t="shared" si="2"/>
        <v>22.776592381586607</v>
      </c>
      <c r="AE64" s="28">
        <f>'RIAA Reference'!B55</f>
        <v>14.313044196965139</v>
      </c>
      <c r="AF64" s="4">
        <f t="shared" si="7"/>
        <v>89.931508999383396</v>
      </c>
      <c r="AG64" s="28" t="str">
        <f t="shared" si="8"/>
        <v>336956.764544428j</v>
      </c>
      <c r="AH64" s="28" t="str">
        <f t="shared" si="9"/>
        <v>3320+111195.732299661j</v>
      </c>
      <c r="AI64" s="28" t="str">
        <f t="shared" si="10"/>
        <v>28901.3084217476+72072.2859384112j</v>
      </c>
      <c r="AJ64" s="28">
        <f t="shared" si="11"/>
        <v>91.027028395957245</v>
      </c>
      <c r="AK64" s="28">
        <f t="shared" si="12"/>
        <v>22.776592381586607</v>
      </c>
      <c r="AL64" s="28">
        <f t="shared" si="13"/>
        <v>0.8530558944414468</v>
      </c>
      <c r="AM64" s="28">
        <f t="shared" si="14"/>
        <v>-1.3804502359179329</v>
      </c>
      <c r="AN64" s="28">
        <f t="shared" si="3"/>
        <v>19.986541392559165</v>
      </c>
      <c r="AO64" s="4">
        <f>'RIAA Reference'!H55</f>
        <v>19.661940055397132</v>
      </c>
      <c r="AP64" s="9">
        <f t="shared" si="4"/>
        <v>0.32460133716203288</v>
      </c>
    </row>
    <row r="65" spans="1:42" x14ac:dyDescent="0.35">
      <c r="A65">
        <f t="shared" si="0"/>
        <v>14.439094046515514</v>
      </c>
      <c r="B65">
        <f t="shared" si="1"/>
        <v>19.979956966386133</v>
      </c>
      <c r="C65">
        <f t="shared" si="5"/>
        <v>19.656194652337739</v>
      </c>
      <c r="D65">
        <f t="shared" si="6"/>
        <v>0.32376231404839473</v>
      </c>
      <c r="E65">
        <f t="shared" si="2"/>
        <v>90.398451467963866</v>
      </c>
      <c r="F65">
        <f t="shared" si="2"/>
        <v>22.759332898887326</v>
      </c>
      <c r="AE65" s="28">
        <f>'RIAA Reference'!B56</f>
        <v>14.439094046515514</v>
      </c>
      <c r="AF65" s="4">
        <f t="shared" si="7"/>
        <v>90.72350356205051</v>
      </c>
      <c r="AG65" s="28" t="str">
        <f t="shared" si="8"/>
        <v>334015.212301678j</v>
      </c>
      <c r="AH65" s="28" t="str">
        <f t="shared" si="9"/>
        <v>3320+110225.020059554j</v>
      </c>
      <c r="AI65" s="28" t="str">
        <f t="shared" si="10"/>
        <v>28488.5095478087+71596.8465904557j</v>
      </c>
      <c r="AJ65" s="28">
        <f t="shared" si="11"/>
        <v>90.398451467963866</v>
      </c>
      <c r="AK65" s="28">
        <f t="shared" si="12"/>
        <v>22.759332898887326</v>
      </c>
      <c r="AL65" s="28">
        <f t="shared" si="13"/>
        <v>0.85240947186844052</v>
      </c>
      <c r="AM65" s="28">
        <f t="shared" si="14"/>
        <v>-1.3870346620909655</v>
      </c>
      <c r="AN65" s="28">
        <f t="shared" si="3"/>
        <v>19.979956966386133</v>
      </c>
      <c r="AO65" s="4">
        <f>'RIAA Reference'!H56</f>
        <v>19.656194652337739</v>
      </c>
      <c r="AP65" s="9">
        <f t="shared" si="4"/>
        <v>0.32376231404839473</v>
      </c>
    </row>
    <row r="66" spans="1:42" x14ac:dyDescent="0.35">
      <c r="A66">
        <f t="shared" si="0"/>
        <v>14.566674786936941</v>
      </c>
      <c r="B66">
        <f t="shared" si="1"/>
        <v>19.973244270042819</v>
      </c>
      <c r="C66">
        <f t="shared" si="5"/>
        <v>19.650336166959008</v>
      </c>
      <c r="D66">
        <f t="shared" si="6"/>
        <v>0.32290810308381168</v>
      </c>
      <c r="E66">
        <f t="shared" si="2"/>
        <v>89.771798523158978</v>
      </c>
      <c r="F66">
        <f t="shared" si="2"/>
        <v>22.741750650281659</v>
      </c>
      <c r="AE66" s="28">
        <f>'RIAA Reference'!B57</f>
        <v>14.566674786936941</v>
      </c>
      <c r="AF66" s="4">
        <f t="shared" si="7"/>
        <v>91.52511699574552</v>
      </c>
      <c r="AG66" s="28" t="str">
        <f t="shared" si="8"/>
        <v>331089.774017322j</v>
      </c>
      <c r="AH66" s="28" t="str">
        <f t="shared" si="9"/>
        <v>3320+109259.625425716j</v>
      </c>
      <c r="AI66" s="28" t="str">
        <f t="shared" si="10"/>
        <v>28079.8214403633+71120.6508198889j</v>
      </c>
      <c r="AJ66" s="28">
        <f t="shared" si="11"/>
        <v>89.771798523158978</v>
      </c>
      <c r="AK66" s="28">
        <f t="shared" si="12"/>
        <v>22.741750650281659</v>
      </c>
      <c r="AL66" s="28">
        <f t="shared" si="13"/>
        <v>0.85175096068470857</v>
      </c>
      <c r="AM66" s="28">
        <f t="shared" si="14"/>
        <v>-1.3937473584342799</v>
      </c>
      <c r="AN66" s="28">
        <f t="shared" si="3"/>
        <v>19.973244270042819</v>
      </c>
      <c r="AO66" s="4">
        <f>'RIAA Reference'!H57</f>
        <v>19.650336166959008</v>
      </c>
      <c r="AP66" s="9">
        <f t="shared" si="4"/>
        <v>0.32290810308381168</v>
      </c>
    </row>
    <row r="67" spans="1:42" x14ac:dyDescent="0.35">
      <c r="A67">
        <f t="shared" si="0"/>
        <v>14.695808747786792</v>
      </c>
      <c r="B67">
        <f t="shared" si="1"/>
        <v>19.966400617246133</v>
      </c>
      <c r="C67">
        <f t="shared" si="5"/>
        <v>19.644362188495769</v>
      </c>
      <c r="D67">
        <f t="shared" si="6"/>
        <v>0.32203842875036415</v>
      </c>
      <c r="E67">
        <f t="shared" si="2"/>
        <v>89.147115380329083</v>
      </c>
      <c r="F67">
        <f t="shared" si="2"/>
        <v>22.723839376410609</v>
      </c>
      <c r="AE67" s="28">
        <f>'RIAA Reference'!B58</f>
        <v>14.695808747786792</v>
      </c>
      <c r="AF67" s="4">
        <f t="shared" si="7"/>
        <v>92.336489601215206</v>
      </c>
      <c r="AG67" s="28" t="str">
        <f t="shared" si="8"/>
        <v>328180.445606105j</v>
      </c>
      <c r="AH67" s="28" t="str">
        <f t="shared" si="9"/>
        <v>3320+108299.547050015j</v>
      </c>
      <c r="AI67" s="28" t="str">
        <f t="shared" si="10"/>
        <v>27675.2474839156+70643.7586889078j</v>
      </c>
      <c r="AJ67" s="28">
        <f t="shared" si="11"/>
        <v>89.147115380329083</v>
      </c>
      <c r="AK67" s="28">
        <f t="shared" si="12"/>
        <v>22.723839376410609</v>
      </c>
      <c r="AL67" s="28">
        <f t="shared" si="13"/>
        <v>0.85108012645732778</v>
      </c>
      <c r="AM67" s="28">
        <f t="shared" si="14"/>
        <v>-1.4005910112309667</v>
      </c>
      <c r="AN67" s="28">
        <f t="shared" si="3"/>
        <v>19.966400617246133</v>
      </c>
      <c r="AO67" s="4">
        <f>'RIAA Reference'!H58</f>
        <v>19.644362188495769</v>
      </c>
      <c r="AP67" s="9">
        <f t="shared" si="4"/>
        <v>0.32203842875036415</v>
      </c>
    </row>
    <row r="68" spans="1:42" x14ac:dyDescent="0.35">
      <c r="A68">
        <f t="shared" si="0"/>
        <v>14.826518633373624</v>
      </c>
      <c r="B68">
        <f t="shared" si="1"/>
        <v>19.959423265198787</v>
      </c>
      <c r="C68">
        <f t="shared" si="5"/>
        <v>19.638270253773108</v>
      </c>
      <c r="D68">
        <f t="shared" si="6"/>
        <v>0.32115301142567887</v>
      </c>
      <c r="E68">
        <f t="shared" si="2"/>
        <v>88.52444751556196</v>
      </c>
      <c r="F68">
        <f t="shared" si="2"/>
        <v>22.70559270640241</v>
      </c>
      <c r="AE68" s="28">
        <f>'RIAA Reference'!B59</f>
        <v>14.826518633373624</v>
      </c>
      <c r="AF68" s="4">
        <f t="shared" si="7"/>
        <v>93.157764033837509</v>
      </c>
      <c r="AG68" s="28" t="str">
        <f t="shared" si="8"/>
        <v>325287.222351359j</v>
      </c>
      <c r="AH68" s="28" t="str">
        <f t="shared" si="9"/>
        <v>3320+107344.783375948j</v>
      </c>
      <c r="AI68" s="28" t="str">
        <f t="shared" si="10"/>
        <v>27274.7900974575+70166.230067397j</v>
      </c>
      <c r="AJ68" s="28">
        <f t="shared" si="11"/>
        <v>88.52444751556196</v>
      </c>
      <c r="AK68" s="28">
        <f t="shared" si="12"/>
        <v>22.70559270640241</v>
      </c>
      <c r="AL68" s="28">
        <f t="shared" si="13"/>
        <v>0.85039673057686915</v>
      </c>
      <c r="AM68" s="28">
        <f t="shared" si="14"/>
        <v>-1.4075683632783111</v>
      </c>
      <c r="AN68" s="28">
        <f t="shared" si="3"/>
        <v>19.959423265198787</v>
      </c>
      <c r="AO68" s="4">
        <f>'RIAA Reference'!H59</f>
        <v>19.638270253773108</v>
      </c>
      <c r="AP68" s="9">
        <f t="shared" si="4"/>
        <v>0.32115301142567887</v>
      </c>
    </row>
    <row r="69" spans="1:42" x14ac:dyDescent="0.35">
      <c r="A69">
        <f t="shared" si="0"/>
        <v>14.958827529806435</v>
      </c>
      <c r="B69">
        <f t="shared" si="1"/>
        <v>19.952309413534316</v>
      </c>
      <c r="C69">
        <f t="shared" si="5"/>
        <v>19.632057846154098</v>
      </c>
      <c r="D69">
        <f t="shared" si="6"/>
        <v>0.32025156738021821</v>
      </c>
      <c r="E69">
        <f t="shared" si="2"/>
        <v>87.903840052841446</v>
      </c>
      <c r="F69">
        <f t="shared" si="2"/>
        <v>22.687004156688147</v>
      </c>
      <c r="AE69" s="28">
        <f>'RIAA Reference'!B60</f>
        <v>14.958827529806435</v>
      </c>
      <c r="AF69" s="4">
        <f t="shared" si="7"/>
        <v>93.989085347913289</v>
      </c>
      <c r="AG69" s="28" t="str">
        <f t="shared" si="8"/>
        <v>322410.098905203j</v>
      </c>
      <c r="AH69" s="28" t="str">
        <f t="shared" si="9"/>
        <v>3320+106395.332638717j</v>
      </c>
      <c r="AI69" s="28" t="str">
        <f t="shared" si="10"/>
        <v>26878.4507427906+69688.1246127193j</v>
      </c>
      <c r="AJ69" s="28">
        <f t="shared" si="11"/>
        <v>87.903840052841446</v>
      </c>
      <c r="AK69" s="28">
        <f t="shared" si="12"/>
        <v>22.687004156688147</v>
      </c>
      <c r="AL69" s="28">
        <f t="shared" si="13"/>
        <v>0.84970053021304082</v>
      </c>
      <c r="AM69" s="28">
        <f t="shared" si="14"/>
        <v>-1.4146822149427842</v>
      </c>
      <c r="AN69" s="28">
        <f t="shared" si="3"/>
        <v>19.952309413534316</v>
      </c>
      <c r="AO69" s="4">
        <f>'RIAA Reference'!H60</f>
        <v>19.632057846154098</v>
      </c>
      <c r="AP69" s="9">
        <f t="shared" si="4"/>
        <v>0.32025156738021821</v>
      </c>
    </row>
    <row r="70" spans="1:42" x14ac:dyDescent="0.35">
      <c r="A70">
        <f t="shared" si="0"/>
        <v>15.092758912190034</v>
      </c>
      <c r="B70">
        <f t="shared" si="1"/>
        <v>19.945056203251625</v>
      </c>
      <c r="C70">
        <f t="shared" si="5"/>
        <v>19.62572239447346</v>
      </c>
      <c r="D70">
        <f t="shared" si="6"/>
        <v>0.31933380877816475</v>
      </c>
      <c r="E70">
        <f t="shared" si="2"/>
        <v>87.285337754836235</v>
      </c>
      <c r="F70">
        <f t="shared" si="2"/>
        <v>22.668067129853906</v>
      </c>
      <c r="AE70" s="28">
        <f>'RIAA Reference'!B61</f>
        <v>15.092758912190034</v>
      </c>
      <c r="AF70" s="4">
        <f t="shared" si="7"/>
        <v>94.830601041876179</v>
      </c>
      <c r="AG70" s="28" t="str">
        <f t="shared" si="8"/>
        <v>319549.069288813j</v>
      </c>
      <c r="AH70" s="28" t="str">
        <f t="shared" si="9"/>
        <v>3320+105451.192865308j</v>
      </c>
      <c r="AI70" s="28" t="str">
        <f t="shared" si="10"/>
        <v>26486.2299332981+69209.5017498189j</v>
      </c>
      <c r="AJ70" s="28">
        <f t="shared" si="11"/>
        <v>87.285337754836235</v>
      </c>
      <c r="AK70" s="28">
        <f t="shared" si="12"/>
        <v>22.668067129853906</v>
      </c>
      <c r="AL70" s="28">
        <f t="shared" si="13"/>
        <v>0.84899127827168208</v>
      </c>
      <c r="AM70" s="28">
        <f t="shared" si="14"/>
        <v>-1.4219354252254737</v>
      </c>
      <c r="AN70" s="28">
        <f t="shared" si="3"/>
        <v>19.945056203251625</v>
      </c>
      <c r="AO70" s="4">
        <f>'RIAA Reference'!H61</f>
        <v>19.62572239447346</v>
      </c>
      <c r="AP70" s="9">
        <f t="shared" si="4"/>
        <v>0.31933380877816475</v>
      </c>
    </row>
    <row r="71" spans="1:42" x14ac:dyDescent="0.35">
      <c r="A71">
        <f t="shared" si="0"/>
        <v>15.228336651969737</v>
      </c>
      <c r="B71">
        <f t="shared" si="1"/>
        <v>19.937660715639964</v>
      </c>
      <c r="C71">
        <f t="shared" si="5"/>
        <v>19.619261271957402</v>
      </c>
      <c r="D71">
        <f t="shared" si="6"/>
        <v>0.31839944368256212</v>
      </c>
      <c r="E71">
        <f t="shared" si="2"/>
        <v>86.668985013889383</v>
      </c>
      <c r="F71">
        <f t="shared" si="2"/>
        <v>22.648774913532375</v>
      </c>
      <c r="AE71" s="28">
        <f>'RIAA Reference'!B62</f>
        <v>15.228336651969737</v>
      </c>
      <c r="AF71" s="4">
        <f t="shared" si="7"/>
        <v>95.68246110444062</v>
      </c>
      <c r="AG71" s="28" t="str">
        <f t="shared" si="8"/>
        <v>316704.126892739j</v>
      </c>
      <c r="AH71" s="28" t="str">
        <f t="shared" si="9"/>
        <v>3320+104512.361874604j</v>
      </c>
      <c r="AI71" s="28" t="str">
        <f t="shared" si="10"/>
        <v>26098.1272431561+68730.4206516538j</v>
      </c>
      <c r="AJ71" s="28">
        <f t="shared" si="11"/>
        <v>86.668985013889383</v>
      </c>
      <c r="AK71" s="28">
        <f t="shared" si="12"/>
        <v>22.648774913532375</v>
      </c>
      <c r="AL71" s="28">
        <f t="shared" si="13"/>
        <v>0.84826872335327297</v>
      </c>
      <c r="AM71" s="28">
        <f t="shared" si="14"/>
        <v>-1.4293309128371328</v>
      </c>
      <c r="AN71" s="28">
        <f t="shared" si="3"/>
        <v>19.937660715639964</v>
      </c>
      <c r="AO71" s="4">
        <f>'RIAA Reference'!H62</f>
        <v>19.619261271957402</v>
      </c>
      <c r="AP71" s="9">
        <f t="shared" si="4"/>
        <v>0.31839944368256212</v>
      </c>
    </row>
    <row r="72" spans="1:42" x14ac:dyDescent="0.35">
      <c r="A72">
        <f t="shared" si="0"/>
        <v>15.365585024428777</v>
      </c>
      <c r="B72">
        <f t="shared" si="1"/>
        <v>19.930119971194539</v>
      </c>
      <c r="C72">
        <f t="shared" si="5"/>
        <v>19.612671795129955</v>
      </c>
      <c r="D72">
        <f t="shared" si="6"/>
        <v>0.31744817606458398</v>
      </c>
      <c r="E72">
        <f t="shared" si="2"/>
        <v>86.054825843203801</v>
      </c>
      <c r="F72">
        <f t="shared" si="2"/>
        <v>22.629120679339035</v>
      </c>
      <c r="AE72" s="28">
        <f>'RIAA Reference'!B63</f>
        <v>15.365585024428777</v>
      </c>
      <c r="AF72" s="4">
        <f t="shared" si="7"/>
        <v>96.544818061709577</v>
      </c>
      <c r="AG72" s="28" t="str">
        <f t="shared" si="8"/>
        <v>313875.264477283j</v>
      </c>
      <c r="AH72" s="28" t="str">
        <f t="shared" si="9"/>
        <v>3320+103578.837277504j</v>
      </c>
      <c r="AI72" s="28" t="str">
        <f t="shared" si="10"/>
        <v>25714.1413169693+68250.9402199626j</v>
      </c>
      <c r="AJ72" s="28">
        <f t="shared" si="11"/>
        <v>86.054825843203801</v>
      </c>
      <c r="AK72" s="28">
        <f t="shared" si="12"/>
        <v>22.629120679339035</v>
      </c>
      <c r="AL72" s="28">
        <f t="shared" si="13"/>
        <v>0.84753260971307331</v>
      </c>
      <c r="AM72" s="28">
        <f t="shared" si="14"/>
        <v>-1.4368716572825595</v>
      </c>
      <c r="AN72" s="28">
        <f t="shared" si="3"/>
        <v>19.930119971194539</v>
      </c>
      <c r="AO72" s="4">
        <f>'RIAA Reference'!H63</f>
        <v>19.612671795129955</v>
      </c>
      <c r="AP72" s="9">
        <f t="shared" si="4"/>
        <v>0.31744817606458398</v>
      </c>
    </row>
    <row r="73" spans="1:42" x14ac:dyDescent="0.35">
      <c r="A73">
        <f t="shared" si="0"/>
        <v>15.504528716341982</v>
      </c>
      <c r="B73">
        <f t="shared" si="1"/>
        <v>19.922430928523681</v>
      </c>
      <c r="C73">
        <f t="shared" si="5"/>
        <v>19.605951222706125</v>
      </c>
      <c r="D73">
        <f t="shared" si="6"/>
        <v>0.31647970581755658</v>
      </c>
      <c r="E73">
        <f t="shared" si="2"/>
        <v>85.442903868228484</v>
      </c>
      <c r="F73">
        <f t="shared" si="2"/>
        <v>22.609097481855805</v>
      </c>
      <c r="AE73" s="28">
        <f>'RIAA Reference'!B64</f>
        <v>15.504528716341982</v>
      </c>
      <c r="AF73" s="4">
        <f t="shared" si="7"/>
        <v>97.417827025263904</v>
      </c>
      <c r="AG73" s="28" t="str">
        <f t="shared" si="8"/>
        <v>311062.474172942j</v>
      </c>
      <c r="AH73" s="28" t="str">
        <f t="shared" si="9"/>
        <v>3320+102650.616477071j</v>
      </c>
      <c r="AI73" s="28" t="str">
        <f t="shared" si="10"/>
        <v>25334.269879819+67771.1190663803j</v>
      </c>
      <c r="AJ73" s="28">
        <f t="shared" si="11"/>
        <v>85.442903868228484</v>
      </c>
      <c r="AK73" s="28">
        <f t="shared" si="12"/>
        <v>22.609097481855805</v>
      </c>
      <c r="AL73" s="28">
        <f t="shared" si="13"/>
        <v>0.84678267722306699</v>
      </c>
      <c r="AM73" s="28">
        <f t="shared" si="14"/>
        <v>-1.4445606999534164</v>
      </c>
      <c r="AN73" s="28">
        <f t="shared" si="3"/>
        <v>19.922430928523681</v>
      </c>
      <c r="AO73" s="4">
        <f>'RIAA Reference'!H64</f>
        <v>19.605951222706125</v>
      </c>
      <c r="AP73" s="9">
        <f t="shared" si="4"/>
        <v>0.31647970581755658</v>
      </c>
    </row>
    <row r="74" spans="1:42" x14ac:dyDescent="0.35">
      <c r="A74">
        <f t="shared" si="0"/>
        <v>15.645192833789086</v>
      </c>
      <c r="B74">
        <f t="shared" si="1"/>
        <v>19.914590483247878</v>
      </c>
      <c r="C74">
        <f t="shared" si="5"/>
        <v>19.59909675447221</v>
      </c>
      <c r="D74">
        <f t="shared" si="6"/>
        <v>0.31549372877566739</v>
      </c>
      <c r="E74">
        <f t="shared" si="2"/>
        <v>84.833262318248799</v>
      </c>
      <c r="F74">
        <f t="shared" si="2"/>
        <v>22.588698257666579</v>
      </c>
      <c r="AE74" s="28">
        <f>'RIAA Reference'!B65</f>
        <v>15.645192833789086</v>
      </c>
      <c r="AF74" s="4">
        <f t="shared" si="7"/>
        <v>98.30164574125493</v>
      </c>
      <c r="AG74" s="28" t="str">
        <f t="shared" si="8"/>
        <v>308265.747480897j</v>
      </c>
      <c r="AH74" s="28" t="str">
        <f t="shared" si="9"/>
        <v>3320+101727.696668696j</v>
      </c>
      <c r="AI74" s="28" t="str">
        <f t="shared" si="10"/>
        <v>24958.5097477148+67291.0154939132j</v>
      </c>
      <c r="AJ74" s="28">
        <f t="shared" si="11"/>
        <v>84.833262318248799</v>
      </c>
      <c r="AK74" s="28">
        <f t="shared" si="12"/>
        <v>22.588698257666579</v>
      </c>
      <c r="AL74" s="28">
        <f t="shared" si="13"/>
        <v>0.84601866133582715</v>
      </c>
      <c r="AM74" s="28">
        <f t="shared" si="14"/>
        <v>-1.4524011452292218</v>
      </c>
      <c r="AN74" s="28">
        <f t="shared" si="3"/>
        <v>19.914590483247878</v>
      </c>
      <c r="AO74" s="4">
        <f>'RIAA Reference'!H65</f>
        <v>19.59909675447221</v>
      </c>
      <c r="AP74" s="9">
        <f t="shared" si="4"/>
        <v>0.31549372877566739</v>
      </c>
    </row>
    <row r="75" spans="1:42" x14ac:dyDescent="0.35">
      <c r="A75">
        <f t="shared" si="0"/>
        <v>15.787602910131408</v>
      </c>
      <c r="B75">
        <f t="shared" si="1"/>
        <v>19.906595466891602</v>
      </c>
      <c r="C75">
        <f t="shared" si="5"/>
        <v>19.592105530153788</v>
      </c>
      <c r="D75">
        <f t="shared" si="6"/>
        <v>0.31448993673781445</v>
      </c>
      <c r="E75">
        <f t="shared" si="2"/>
        <v>84.225944018168434</v>
      </c>
      <c r="F75">
        <f t="shared" si="2"/>
        <v>22.567915824448196</v>
      </c>
      <c r="AE75" s="28">
        <f>'RIAA Reference'!B66</f>
        <v>15.787602910131408</v>
      </c>
      <c r="AF75" s="4">
        <f t="shared" si="7"/>
        <v>99.196434640523336</v>
      </c>
      <c r="AG75" s="28" t="str">
        <f t="shared" si="8"/>
        <v>305485.075273573j</v>
      </c>
      <c r="AH75" s="28" t="str">
        <f t="shared" si="9"/>
        <v>3320+100810.074840279j</v>
      </c>
      <c r="AI75" s="28" t="str">
        <f t="shared" si="10"/>
        <v>24586.8568384259+66810.6874787743j</v>
      </c>
      <c r="AJ75" s="28">
        <f t="shared" si="11"/>
        <v>84.225944018168434</v>
      </c>
      <c r="AK75" s="28">
        <f t="shared" si="12"/>
        <v>22.567915824448196</v>
      </c>
      <c r="AL75" s="28">
        <f t="shared" si="13"/>
        <v>0.84524029305049475</v>
      </c>
      <c r="AM75" s="28">
        <f t="shared" si="14"/>
        <v>-1.4603961615854968</v>
      </c>
      <c r="AN75" s="28">
        <f t="shared" si="3"/>
        <v>19.906595466891602</v>
      </c>
      <c r="AO75" s="4">
        <f>'RIAA Reference'!H66</f>
        <v>19.592105530153788</v>
      </c>
      <c r="AP75" s="9">
        <f t="shared" si="4"/>
        <v>0.31448993673781445</v>
      </c>
    </row>
    <row r="76" spans="1:42" x14ac:dyDescent="0.35">
      <c r="A76">
        <f t="shared" si="0"/>
        <v>15.931784914155626</v>
      </c>
      <c r="B76">
        <f t="shared" si="1"/>
        <v>19.89844264576853</v>
      </c>
      <c r="C76">
        <f t="shared" si="5"/>
        <v>19.584974628271723</v>
      </c>
      <c r="D76">
        <f t="shared" si="6"/>
        <v>0.31346801749680608</v>
      </c>
      <c r="E76">
        <f t="shared" si="2"/>
        <v>83.620991380501749</v>
      </c>
      <c r="F76">
        <f t="shared" si="2"/>
        <v>22.546742880123031</v>
      </c>
      <c r="AE76" s="28">
        <f>'RIAA Reference'!B67</f>
        <v>15.931784914155626</v>
      </c>
      <c r="AF76" s="4">
        <f t="shared" si="7"/>
        <v>100.10235688976802</v>
      </c>
      <c r="AG76" s="28" t="str">
        <f t="shared" si="8"/>
        <v>302720.447795248j</v>
      </c>
      <c r="AH76" s="28" t="str">
        <f t="shared" si="9"/>
        <v>3320+99897.7477724318j</v>
      </c>
      <c r="AI76" s="28" t="str">
        <f t="shared" si="10"/>
        <v>24219.3061826927+66330.1926526008j</v>
      </c>
      <c r="AJ76" s="28">
        <f t="shared" si="11"/>
        <v>83.620991380501749</v>
      </c>
      <c r="AK76" s="28">
        <f t="shared" si="12"/>
        <v>22.546742880123031</v>
      </c>
      <c r="AL76" s="28">
        <f t="shared" si="13"/>
        <v>0.84444729888101278</v>
      </c>
      <c r="AM76" s="28">
        <f t="shared" si="14"/>
        <v>-1.4685489827085694</v>
      </c>
      <c r="AN76" s="28">
        <f t="shared" si="3"/>
        <v>19.89844264576853</v>
      </c>
      <c r="AO76" s="4">
        <f>'RIAA Reference'!H67</f>
        <v>19.584974628271723</v>
      </c>
      <c r="AP76" s="9">
        <f t="shared" si="4"/>
        <v>0.31346801749680608</v>
      </c>
    </row>
    <row r="77" spans="1:42" x14ac:dyDescent="0.35">
      <c r="A77">
        <f t="shared" si="0"/>
        <v>16.077765258388411</v>
      </c>
      <c r="B77">
        <f t="shared" si="1"/>
        <v>19.890128719861025</v>
      </c>
      <c r="C77">
        <f t="shared" si="5"/>
        <v>19.577701064986758</v>
      </c>
      <c r="D77">
        <f t="shared" si="6"/>
        <v>0.31242765487426638</v>
      </c>
      <c r="E77">
        <f t="shared" si="2"/>
        <v>83.018446397558492</v>
      </c>
      <c r="F77">
        <f t="shared" si="2"/>
        <v>22.52517200207572</v>
      </c>
      <c r="AE77" s="28">
        <f>'RIAA Reference'!B68</f>
        <v>16.077765258388411</v>
      </c>
      <c r="AF77" s="4">
        <f t="shared" si="7"/>
        <v>101.01957844378846</v>
      </c>
      <c r="AG77" s="28" t="str">
        <f t="shared" si="8"/>
        <v>299971.854662729j</v>
      </c>
      <c r="AH77" s="28" t="str">
        <f t="shared" si="9"/>
        <v>3320+98990.7120387007j</v>
      </c>
      <c r="AI77" s="28" t="str">
        <f t="shared" si="10"/>
        <v>23855.8519357928+65849.5882850492j</v>
      </c>
      <c r="AJ77" s="28">
        <f t="shared" si="11"/>
        <v>83.018446397558492</v>
      </c>
      <c r="AK77" s="28">
        <f t="shared" si="12"/>
        <v>22.52517200207572</v>
      </c>
      <c r="AL77" s="28">
        <f t="shared" si="13"/>
        <v>0.84363940082680655</v>
      </c>
      <c r="AM77" s="28">
        <f t="shared" si="14"/>
        <v>-1.4768629086160727</v>
      </c>
      <c r="AN77" s="28">
        <f t="shared" si="3"/>
        <v>19.890128719861025</v>
      </c>
      <c r="AO77" s="4">
        <f>'RIAA Reference'!H68</f>
        <v>19.577701064986758</v>
      </c>
      <c r="AP77" s="9">
        <f t="shared" si="4"/>
        <v>0.31242765487426638</v>
      </c>
    </row>
    <row r="78" spans="1:42" x14ac:dyDescent="0.35">
      <c r="A78">
        <f t="shared" si="0"/>
        <v>16.225570807585797</v>
      </c>
      <c r="B78">
        <f t="shared" si="1"/>
        <v>19.881650321694753</v>
      </c>
      <c r="C78">
        <f t="shared" si="5"/>
        <v>19.570281792933237</v>
      </c>
      <c r="D78">
        <f t="shared" si="6"/>
        <v>0.31136852876151622</v>
      </c>
      <c r="E78">
        <f t="shared" si="2"/>
        <v>82.418350633832873</v>
      </c>
      <c r="F78">
        <f t="shared" si="2"/>
        <v>22.503195646440471</v>
      </c>
      <c r="AE78" s="28">
        <f>'RIAA Reference'!B69</f>
        <v>16.225570807585797</v>
      </c>
      <c r="AF78" s="4">
        <f t="shared" si="7"/>
        <v>101.9482680988251</v>
      </c>
      <c r="AG78" s="28" t="str">
        <f t="shared" si="8"/>
        <v>297239.284866081j</v>
      </c>
      <c r="AH78" s="28" t="str">
        <f t="shared" si="9"/>
        <v>3320+98088.9640058068j</v>
      </c>
      <c r="AI78" s="28" t="str">
        <f t="shared" si="10"/>
        <v>23496.4873894549+65368.9312667854j</v>
      </c>
      <c r="AJ78" s="28">
        <f t="shared" si="11"/>
        <v>82.418350633832873</v>
      </c>
      <c r="AK78" s="28">
        <f t="shared" si="12"/>
        <v>22.503195646440471</v>
      </c>
      <c r="AL78" s="28">
        <f t="shared" si="13"/>
        <v>0.84281631634608567</v>
      </c>
      <c r="AM78" s="28">
        <f t="shared" si="14"/>
        <v>-1.4853413067823464</v>
      </c>
      <c r="AN78" s="28">
        <f t="shared" si="3"/>
        <v>19.881650321694753</v>
      </c>
      <c r="AO78" s="4">
        <f>'RIAA Reference'!H69</f>
        <v>19.570281792933237</v>
      </c>
      <c r="AP78" s="9">
        <f t="shared" si="4"/>
        <v>0.31136852876151622</v>
      </c>
    </row>
    <row r="79" spans="1:42" x14ac:dyDescent="0.35">
      <c r="A79">
        <f t="shared" si="0"/>
        <v>16.375228887401327</v>
      </c>
      <c r="B79">
        <f t="shared" si="1"/>
        <v>19.873004015209148</v>
      </c>
      <c r="C79">
        <f t="shared" si="5"/>
        <v>19.562713700042544</v>
      </c>
      <c r="D79">
        <f t="shared" si="6"/>
        <v>0.3102903151666041</v>
      </c>
      <c r="E79">
        <f t="shared" si="2"/>
        <v>81.820745218587092</v>
      </c>
      <c r="F79">
        <f t="shared" si="2"/>
        <v>22.480806147462918</v>
      </c>
      <c r="AE79" s="28">
        <f>'RIAA Reference'!B70</f>
        <v>16.375228887401327</v>
      </c>
      <c r="AF79" s="4">
        <f t="shared" si="7"/>
        <v>102.88859754702274</v>
      </c>
      <c r="AG79" s="28" t="str">
        <f t="shared" si="8"/>
        <v>294522.726769417j</v>
      </c>
      <c r="AH79" s="28" t="str">
        <f t="shared" si="9"/>
        <v>3320+97192.4998339077j</v>
      </c>
      <c r="AI79" s="28" t="str">
        <f t="shared" si="10"/>
        <v>23141.2049841034+64888.2780928692j</v>
      </c>
      <c r="AJ79" s="28">
        <f t="shared" si="11"/>
        <v>81.820745218587092</v>
      </c>
      <c r="AK79" s="28">
        <f t="shared" si="12"/>
        <v>22.480806147462918</v>
      </c>
      <c r="AL79" s="28">
        <f t="shared" si="13"/>
        <v>0.8419777583319441</v>
      </c>
      <c r="AM79" s="28">
        <f t="shared" si="14"/>
        <v>-1.4939876132679504</v>
      </c>
      <c r="AN79" s="28">
        <f t="shared" si="3"/>
        <v>19.873004015209148</v>
      </c>
      <c r="AO79" s="4">
        <f>'RIAA Reference'!H70</f>
        <v>19.562713700042544</v>
      </c>
      <c r="AP79" s="9">
        <f t="shared" si="4"/>
        <v>0.3102903151666041</v>
      </c>
    </row>
    <row r="80" spans="1:42" x14ac:dyDescent="0.35">
      <c r="A80">
        <f t="shared" si="0"/>
        <v>16.526767293237057</v>
      </c>
      <c r="B80">
        <f t="shared" si="1"/>
        <v>19.8641862946251</v>
      </c>
      <c r="C80">
        <f t="shared" si="5"/>
        <v>19.55499360835692</v>
      </c>
      <c r="D80">
        <f t="shared" si="6"/>
        <v>0.30919268626817953</v>
      </c>
      <c r="E80">
        <f t="shared" si="2"/>
        <v>81.225670838639502</v>
      </c>
      <c r="F80">
        <f t="shared" si="2"/>
        <v>22.457995716942655</v>
      </c>
      <c r="AE80" s="28">
        <f>'RIAA Reference'!B71</f>
        <v>16.526767293237057</v>
      </c>
      <c r="AF80" s="4">
        <f t="shared" si="7"/>
        <v>103.84074143204322</v>
      </c>
      <c r="AG80" s="28" t="str">
        <f t="shared" si="8"/>
        <v>291822.168111748j</v>
      </c>
      <c r="AH80" s="28" t="str">
        <f t="shared" si="9"/>
        <v>3320+96301.3154768769j</v>
      </c>
      <c r="AI80" s="28" t="str">
        <f t="shared" si="10"/>
        <v>22789.9963214237+64407.6848465498j</v>
      </c>
      <c r="AJ80" s="28">
        <f t="shared" si="11"/>
        <v>81.225670838639502</v>
      </c>
      <c r="AK80" s="28">
        <f t="shared" si="12"/>
        <v>22.457995716942655</v>
      </c>
      <c r="AL80" s="28">
        <f t="shared" si="13"/>
        <v>0.84112343509148635</v>
      </c>
      <c r="AM80" s="28">
        <f t="shared" si="14"/>
        <v>-1.5028053338519989</v>
      </c>
      <c r="AN80" s="28">
        <f t="shared" si="3"/>
        <v>19.8641862946251</v>
      </c>
      <c r="AO80" s="4">
        <f>'RIAA Reference'!H71</f>
        <v>19.55499360835692</v>
      </c>
      <c r="AP80" s="9">
        <f t="shared" si="4"/>
        <v>0.30919268626817953</v>
      </c>
    </row>
    <row r="81" spans="1:42" x14ac:dyDescent="0.35">
      <c r="A81">
        <f t="shared" si="0"/>
        <v>16.680214299281605</v>
      </c>
      <c r="B81">
        <f t="shared" si="1"/>
        <v>19.855193583310324</v>
      </c>
      <c r="C81">
        <f t="shared" si="5"/>
        <v>19.547118272834407</v>
      </c>
      <c r="D81">
        <f t="shared" si="6"/>
        <v>0.30807531047591752</v>
      </c>
      <c r="E81">
        <f t="shared" si="2"/>
        <v>80.633167731336144</v>
      </c>
      <c r="F81">
        <f t="shared" si="2"/>
        <v>22.434756443761248</v>
      </c>
      <c r="AE81" s="28">
        <f>'RIAA Reference'!B72</f>
        <v>16.680214299281605</v>
      </c>
      <c r="AF81" s="4">
        <f t="shared" si="7"/>
        <v>104.80487740585302</v>
      </c>
      <c r="AG81" s="28" t="str">
        <f t="shared" si="8"/>
        <v>289137.596007893j</v>
      </c>
      <c r="AH81" s="28" t="str">
        <f t="shared" si="9"/>
        <v>3320+95415.4066826047j</v>
      </c>
      <c r="AI81" s="28" t="str">
        <f t="shared" si="10"/>
        <v>22442.8521772245+63927.2071834618j</v>
      </c>
      <c r="AJ81" s="28">
        <f t="shared" si="11"/>
        <v>80.633167731336144</v>
      </c>
      <c r="AK81" s="28">
        <f t="shared" si="12"/>
        <v>22.434756443761248</v>
      </c>
      <c r="AL81" s="28">
        <f t="shared" si="13"/>
        <v>0.84025305032813613</v>
      </c>
      <c r="AM81" s="28">
        <f t="shared" si="14"/>
        <v>-1.5117980451667725</v>
      </c>
      <c r="AN81" s="28">
        <f t="shared" si="3"/>
        <v>19.855193583310324</v>
      </c>
      <c r="AO81" s="4">
        <f>'RIAA Reference'!H72</f>
        <v>19.547118272834407</v>
      </c>
      <c r="AP81" s="9">
        <f t="shared" si="4"/>
        <v>0.30807531047591752</v>
      </c>
    </row>
    <row r="82" spans="1:42" x14ac:dyDescent="0.35">
      <c r="A82">
        <f t="shared" si="0"/>
        <v>16.835598667739536</v>
      </c>
      <c r="B82">
        <f t="shared" si="1"/>
        <v>19.846022232644181</v>
      </c>
      <c r="C82">
        <f t="shared" si="5"/>
        <v>19.539084380145553</v>
      </c>
      <c r="D82">
        <f t="shared" si="6"/>
        <v>0.30693785249862771</v>
      </c>
      <c r="E82">
        <f t="shared" si="2"/>
        <v>80.043275677732581</v>
      </c>
      <c r="F82">
        <f t="shared" si="2"/>
        <v>22.411080293501506</v>
      </c>
      <c r="AE82" s="28">
        <f>'RIAA Reference'!B73</f>
        <v>16.835598667739536</v>
      </c>
      <c r="AF82" s="4">
        <f t="shared" si="7"/>
        <v>105.78118618671327</v>
      </c>
      <c r="AG82" s="28" t="str">
        <f t="shared" si="8"/>
        <v>286468.996949446j</v>
      </c>
      <c r="AH82" s="28" t="str">
        <f t="shared" si="9"/>
        <v>3320+94534.768993317j</v>
      </c>
      <c r="AI82" s="28" t="str">
        <f t="shared" si="10"/>
        <v>22099.7625145983+63446.9003162511j</v>
      </c>
      <c r="AJ82" s="28">
        <f t="shared" si="11"/>
        <v>80.043275677732581</v>
      </c>
      <c r="AK82" s="28">
        <f t="shared" si="12"/>
        <v>22.411080293501506</v>
      </c>
      <c r="AL82" s="28">
        <f t="shared" si="13"/>
        <v>0.83936630312739613</v>
      </c>
      <c r="AM82" s="28">
        <f t="shared" si="14"/>
        <v>-1.5209693958329171</v>
      </c>
      <c r="AN82" s="28">
        <f t="shared" si="3"/>
        <v>19.846022232644181</v>
      </c>
      <c r="AO82" s="4">
        <f>'RIAA Reference'!H73</f>
        <v>19.539084380145553</v>
      </c>
      <c r="AP82" s="9">
        <f t="shared" si="4"/>
        <v>0.30693785249862771</v>
      </c>
    </row>
    <row r="83" spans="1:42" x14ac:dyDescent="0.35">
      <c r="A83">
        <f t="shared" si="0"/>
        <v>16.992949658256499</v>
      </c>
      <c r="B83">
        <f t="shared" si="1"/>
        <v>19.836668520882515</v>
      </c>
      <c r="C83">
        <f t="shared" si="5"/>
        <v>19.530888547462894</v>
      </c>
      <c r="D83">
        <f t="shared" si="6"/>
        <v>0.3057799734196216</v>
      </c>
      <c r="E83">
        <f t="shared" si="2"/>
        <v>79.456033995952154</v>
      </c>
      <c r="F83">
        <f t="shared" si="2"/>
        <v>22.386959108164266</v>
      </c>
      <c r="AE83" s="28">
        <f>'RIAA Reference'!B74</f>
        <v>16.992949658256499</v>
      </c>
      <c r="AF83" s="4">
        <f t="shared" si="7"/>
        <v>106.76985161839961</v>
      </c>
      <c r="AG83" s="28" t="str">
        <f t="shared" si="8"/>
        <v>283816.356805803j</v>
      </c>
      <c r="AH83" s="28" t="str">
        <f t="shared" si="9"/>
        <v>3320+93659.3977459148j</v>
      </c>
      <c r="AI83" s="28" t="str">
        <f t="shared" si="10"/>
        <v>21760.7164973481+62966.8189996093j</v>
      </c>
      <c r="AJ83" s="28">
        <f t="shared" si="11"/>
        <v>79.456033995952154</v>
      </c>
      <c r="AK83" s="28">
        <f t="shared" si="12"/>
        <v>22.386959108164266</v>
      </c>
      <c r="AL83" s="28">
        <f t="shared" si="13"/>
        <v>0.8384628879462287</v>
      </c>
      <c r="AM83" s="28">
        <f t="shared" si="14"/>
        <v>-1.5303231075945825</v>
      </c>
      <c r="AN83" s="28">
        <f t="shared" si="3"/>
        <v>19.836668520882515</v>
      </c>
      <c r="AO83" s="4">
        <f>'RIAA Reference'!H74</f>
        <v>19.530888547462894</v>
      </c>
      <c r="AP83" s="9">
        <f t="shared" si="4"/>
        <v>0.3057799734196216</v>
      </c>
    </row>
    <row r="84" spans="1:42" x14ac:dyDescent="0.35">
      <c r="A84">
        <f t="shared" si="0"/>
        <v>17.152297037544578</v>
      </c>
      <c r="B84">
        <f t="shared" si="1"/>
        <v>19.8271286520242</v>
      </c>
      <c r="C84">
        <f t="shared" si="5"/>
        <v>19.522527321243984</v>
      </c>
      <c r="D84">
        <f t="shared" si="6"/>
        <v>0.30460133078021556</v>
      </c>
      <c r="E84">
        <f t="shared" si="2"/>
        <v>78.871481534749208</v>
      </c>
      <c r="F84">
        <f t="shared" si="2"/>
        <v>22.362384605988797</v>
      </c>
      <c r="T84" t="s">
        <v>62</v>
      </c>
      <c r="AE84" s="28">
        <f>'RIAA Reference'!B75</f>
        <v>17.152297037544578</v>
      </c>
      <c r="AF84" s="4">
        <f t="shared" si="7"/>
        <v>107.77106073068003</v>
      </c>
      <c r="AG84" s="28" t="str">
        <f t="shared" si="8"/>
        <v>281179.660825252j</v>
      </c>
      <c r="AH84" s="28" t="str">
        <f t="shared" si="9"/>
        <v>3320+92789.2880723333j</v>
      </c>
      <c r="AI84" s="28" t="str">
        <f t="shared" si="10"/>
        <v>21425.7025036838+62487.0175157465j</v>
      </c>
      <c r="AJ84" s="28">
        <f t="shared" si="11"/>
        <v>78.871481534749208</v>
      </c>
      <c r="AK84" s="28">
        <f t="shared" si="12"/>
        <v>22.362384605988797</v>
      </c>
      <c r="AL84" s="28">
        <f t="shared" si="13"/>
        <v>0.83754249460632102</v>
      </c>
      <c r="AM84" s="28">
        <f t="shared" si="14"/>
        <v>-1.539862976452897</v>
      </c>
      <c r="AN84" s="28">
        <f t="shared" si="3"/>
        <v>19.8271286520242</v>
      </c>
      <c r="AO84" s="4">
        <f>'RIAA Reference'!H75</f>
        <v>19.522527321243984</v>
      </c>
      <c r="AP84" s="9">
        <f t="shared" si="4"/>
        <v>0.30460133078021556</v>
      </c>
    </row>
    <row r="85" spans="1:42" x14ac:dyDescent="0.35">
      <c r="A85">
        <f t="shared" ref="A85:A148" si="15">AE85</f>
        <v>17.313671089212622</v>
      </c>
      <c r="B85">
        <f t="shared" ref="B85:B148" si="16">AN85</f>
        <v>19.817398754680429</v>
      </c>
      <c r="C85">
        <f t="shared" si="5"/>
        <v>19.513997176008893</v>
      </c>
      <c r="D85">
        <f t="shared" si="6"/>
        <v>0.3034015786715365</v>
      </c>
      <c r="E85">
        <f t="shared" ref="E85:F148" si="17">AJ85</f>
        <v>78.289656667246277</v>
      </c>
      <c r="F85">
        <f t="shared" si="17"/>
        <v>22.337348381381751</v>
      </c>
      <c r="T85" t="s">
        <v>61</v>
      </c>
      <c r="AE85" s="28">
        <f>'RIAA Reference'!B76</f>
        <v>17.313671089212622</v>
      </c>
      <c r="AF85" s="4">
        <f t="shared" si="7"/>
        <v>108.78500380108073</v>
      </c>
      <c r="AG85" s="28" t="str">
        <f t="shared" si="8"/>
        <v>278558.893636121j</v>
      </c>
      <c r="AH85" s="28" t="str">
        <f t="shared" si="9"/>
        <v>3320+91924.43489992j</v>
      </c>
      <c r="AI85" s="28" t="str">
        <f t="shared" si="10"/>
        <v>21094.7081401566+62007.5496602837j</v>
      </c>
      <c r="AJ85" s="28">
        <f t="shared" si="11"/>
        <v>78.289656667246277</v>
      </c>
      <c r="AK85" s="28">
        <f t="shared" si="12"/>
        <v>22.337348381381751</v>
      </c>
      <c r="AL85" s="28">
        <f t="shared" si="13"/>
        <v>0.83660480829145023</v>
      </c>
      <c r="AM85" s="28">
        <f t="shared" si="14"/>
        <v>-1.5495928737966711</v>
      </c>
      <c r="AN85" s="28">
        <f t="shared" ref="AN85:AN148" si="18">AM85-$AM$15+$AO$15</f>
        <v>19.817398754680429</v>
      </c>
      <c r="AO85" s="4">
        <f>'RIAA Reference'!H76</f>
        <v>19.513997176008893</v>
      </c>
      <c r="AP85" s="9">
        <f t="shared" ref="AP85:AP148" si="19">AN85-AO85</f>
        <v>0.3034015786715365</v>
      </c>
    </row>
    <row r="86" spans="1:42" x14ac:dyDescent="0.35">
      <c r="A86">
        <f t="shared" si="15"/>
        <v>17.477102623806086</v>
      </c>
      <c r="B86">
        <f t="shared" si="16"/>
        <v>19.807474880948341</v>
      </c>
      <c r="C86">
        <f t="shared" ref="C86:C149" si="20">AO86</f>
        <v>19.505294513113313</v>
      </c>
      <c r="D86">
        <f t="shared" ref="D86:D149" si="21">AP86</f>
        <v>0.30218036783502811</v>
      </c>
      <c r="E86">
        <f t="shared" si="17"/>
        <v>77.710597284868356</v>
      </c>
      <c r="F86">
        <f t="shared" si="17"/>
        <v>22.311841904963913</v>
      </c>
      <c r="AE86" s="28">
        <f>'RIAA Reference'!B77</f>
        <v>17.477102623806086</v>
      </c>
      <c r="AF86" s="4">
        <f t="shared" ref="AF86:AF149" si="22">AE86*2*PI()</f>
        <v>109.8118744179682</v>
      </c>
      <c r="AG86" s="28" t="str">
        <f t="shared" ref="AG86:AG149" si="23">COMPLEX(0,1/$AF86/AG$15/0.000000001,"j")</f>
        <v>275954.039247981j</v>
      </c>
      <c r="AH86" s="28" t="str">
        <f t="shared" ref="AH86:AH149" si="24">COMPLEX($AH$9,1/$AF86/AH$15/0.000000001,"j")</f>
        <v>3320+91064.8329518336j</v>
      </c>
      <c r="AI86" s="28" t="str">
        <f t="shared" ref="AI86:AI149" si="25">IMDIV(1,IMSUM(IMDIV(1,AG86),IMDIV(1,AH86),IMDIV(1,$AI$13)))</f>
        <v>20767.7202558333+61528.4687285889j</v>
      </c>
      <c r="AJ86" s="28">
        <f t="shared" ref="AJ86:AJ149" si="26">IF(G69&lt;&gt;"",IMABS(IMSUM(AI86,$AI$9))/1000-$G$4,IMABS(IMSUM(AI86,$AI$9))/1000)</f>
        <v>77.710597284868356</v>
      </c>
      <c r="AK86" s="28">
        <f t="shared" ref="AK86:AK149" si="27">IMABS(IMDIV(1,IMSUM(IMDIV(1,AI86),IMDIV(1,$AI$9))))/1000</f>
        <v>22.311841904963913</v>
      </c>
      <c r="AL86" s="28">
        <f t="shared" ref="AL86:AL149" si="28">IMABS(IMDIV(AI86,IMSUM(AI86,$AI$9)))</f>
        <v>0.83564950954921113</v>
      </c>
      <c r="AM86" s="28">
        <f t="shared" ref="AM86:AM149" si="29">20*LOG(AL86)</f>
        <v>-1.5595167475287575</v>
      </c>
      <c r="AN86" s="28">
        <f t="shared" si="18"/>
        <v>19.807474880948341</v>
      </c>
      <c r="AO86" s="4">
        <f>'RIAA Reference'!H77</f>
        <v>19.505294513113313</v>
      </c>
      <c r="AP86" s="9">
        <f t="shared" si="19"/>
        <v>0.30218036783502811</v>
      </c>
    </row>
    <row r="87" spans="1:42" x14ac:dyDescent="0.35">
      <c r="A87">
        <f t="shared" si="15"/>
        <v>17.642622989061444</v>
      </c>
      <c r="B87">
        <f t="shared" si="16"/>
        <v>19.797353005290258</v>
      </c>
      <c r="C87">
        <f t="shared" si="20"/>
        <v>19.496415659518284</v>
      </c>
      <c r="D87">
        <f t="shared" si="21"/>
        <v>0.30093734577197395</v>
      </c>
      <c r="E87">
        <f t="shared" si="17"/>
        <v>77.134340791448778</v>
      </c>
      <c r="F87">
        <f t="shared" si="17"/>
        <v>22.285856523738886</v>
      </c>
      <c r="AE87" s="28">
        <f>'RIAA Reference'!B78</f>
        <v>17.642622989061444</v>
      </c>
      <c r="AF87" s="4">
        <f t="shared" si="22"/>
        <v>110.85186954497965</v>
      </c>
      <c r="AG87" s="28" t="str">
        <f t="shared" si="23"/>
        <v>273365.081052913j</v>
      </c>
      <c r="AH87" s="28" t="str">
        <f t="shared" si="24"/>
        <v>3320+90210.4767474613j</v>
      </c>
      <c r="AI87" s="28" t="str">
        <f t="shared" si="25"/>
        <v>20444.7249566822+61049.8275025421j</v>
      </c>
      <c r="AJ87" s="28">
        <f t="shared" si="26"/>
        <v>77.134340791448778</v>
      </c>
      <c r="AK87" s="28">
        <f t="shared" si="27"/>
        <v>22.285856523738886</v>
      </c>
      <c r="AL87" s="28">
        <f t="shared" si="28"/>
        <v>0.83467627429733615</v>
      </c>
      <c r="AM87" s="28">
        <f t="shared" si="29"/>
        <v>-1.5696386231868389</v>
      </c>
      <c r="AN87" s="28">
        <f t="shared" si="18"/>
        <v>19.797353005290258</v>
      </c>
      <c r="AO87" s="4">
        <f>'RIAA Reference'!H78</f>
        <v>19.496415659518284</v>
      </c>
      <c r="AP87" s="9">
        <f t="shared" si="19"/>
        <v>0.30093734577197395</v>
      </c>
    </row>
    <row r="88" spans="1:42" x14ac:dyDescent="0.35">
      <c r="A88">
        <f t="shared" si="15"/>
        <v>17.810264080379952</v>
      </c>
      <c r="B88">
        <f t="shared" si="16"/>
        <v>19.787029023420335</v>
      </c>
      <c r="C88">
        <f t="shared" si="20"/>
        <v>19.487356866557729</v>
      </c>
      <c r="D88">
        <f t="shared" si="21"/>
        <v>0.29967215686260573</v>
      </c>
      <c r="E88">
        <f t="shared" si="17"/>
        <v>76.560924097522559</v>
      </c>
      <c r="F88">
        <f t="shared" si="17"/>
        <v>22.259383461391771</v>
      </c>
      <c r="AE88" s="28">
        <f>'RIAA Reference'!B79</f>
        <v>17.810264080379952</v>
      </c>
      <c r="AF88" s="4">
        <f t="shared" si="22"/>
        <v>111.90518958683165</v>
      </c>
      <c r="AG88" s="28" t="str">
        <f t="shared" si="23"/>
        <v>270792.001826841j</v>
      </c>
      <c r="AH88" s="28" t="str">
        <f t="shared" si="24"/>
        <v>3320+89361.3606028575j</v>
      </c>
      <c r="AI88" s="28" t="str">
        <f t="shared" si="25"/>
        <v>20125.7076201681+60571.6782377469j</v>
      </c>
      <c r="AJ88" s="28">
        <f t="shared" si="26"/>
        <v>76.560924097522559</v>
      </c>
      <c r="AK88" s="28">
        <f t="shared" si="27"/>
        <v>22.259383461391771</v>
      </c>
      <c r="AL88" s="28">
        <f t="shared" si="28"/>
        <v>0.83368477383489992</v>
      </c>
      <c r="AM88" s="28">
        <f t="shared" si="29"/>
        <v>-1.5799626050567648</v>
      </c>
      <c r="AN88" s="28">
        <f t="shared" si="18"/>
        <v>19.787029023420335</v>
      </c>
      <c r="AO88" s="4">
        <f>'RIAA Reference'!H79</f>
        <v>19.487356866557729</v>
      </c>
      <c r="AP88" s="9">
        <f t="shared" si="19"/>
        <v>0.29967215686260573</v>
      </c>
    </row>
    <row r="89" spans="1:42" x14ac:dyDescent="0.35">
      <c r="A89">
        <f t="shared" si="15"/>
        <v>17.980058351526125</v>
      </c>
      <c r="B89">
        <f t="shared" si="16"/>
        <v>19.77649875120002</v>
      </c>
      <c r="C89">
        <f t="shared" si="20"/>
        <v>19.478114308705038</v>
      </c>
      <c r="D89">
        <f t="shared" si="21"/>
        <v>0.29838444249498153</v>
      </c>
      <c r="E89">
        <f t="shared" si="17"/>
        <v>75.990383614790389</v>
      </c>
      <c r="F89">
        <f t="shared" si="17"/>
        <v>22.232413818725931</v>
      </c>
      <c r="AE89" s="28">
        <f>'RIAA Reference'!B80</f>
        <v>17.980058351526125</v>
      </c>
      <c r="AF89" s="4">
        <f t="shared" si="22"/>
        <v>112.97203845654056</v>
      </c>
      <c r="AG89" s="28" t="str">
        <f t="shared" si="23"/>
        <v>268234.783730911j</v>
      </c>
      <c r="AH89" s="28" t="str">
        <f t="shared" si="24"/>
        <v>3320+88517.4786312006j</v>
      </c>
      <c r="AI89" s="28" t="str">
        <f t="shared" si="25"/>
        <v>19810.6529100335+60094.0726511808j</v>
      </c>
      <c r="AJ89" s="28">
        <f t="shared" si="26"/>
        <v>75.990383614790389</v>
      </c>
      <c r="AK89" s="28">
        <f t="shared" si="27"/>
        <v>22.232413818725931</v>
      </c>
      <c r="AL89" s="28">
        <f t="shared" si="28"/>
        <v>0.83267467485865154</v>
      </c>
      <c r="AM89" s="28">
        <f t="shared" si="29"/>
        <v>-1.5904928772770788</v>
      </c>
      <c r="AN89" s="28">
        <f t="shared" si="18"/>
        <v>19.77649875120002</v>
      </c>
      <c r="AO89" s="4">
        <f>'RIAA Reference'!H80</f>
        <v>19.478114308705038</v>
      </c>
      <c r="AP89" s="9">
        <f t="shared" si="19"/>
        <v>0.29838444249498153</v>
      </c>
    </row>
    <row r="90" spans="1:42" x14ac:dyDescent="0.35">
      <c r="A90">
        <f t="shared" si="15"/>
        <v>18.152038825555799</v>
      </c>
      <c r="B90">
        <f t="shared" si="16"/>
        <v>19.765757923544268</v>
      </c>
      <c r="C90">
        <f t="shared" si="20"/>
        <v>19.468684082340047</v>
      </c>
      <c r="D90">
        <f t="shared" si="21"/>
        <v>0.2970738412042202</v>
      </c>
      <c r="E90">
        <f t="shared" si="17"/>
        <v>75.422755250755031</v>
      </c>
      <c r="F90">
        <f t="shared" si="17"/>
        <v>22.204938574243378</v>
      </c>
      <c r="AE90" s="28">
        <f>'RIAA Reference'!B81</f>
        <v>18.152038825555799</v>
      </c>
      <c r="AF90" s="4">
        <f t="shared" si="22"/>
        <v>114.05262364408559</v>
      </c>
      <c r="AG90" s="28" t="str">
        <f t="shared" si="23"/>
        <v>265693.408312942j</v>
      </c>
      <c r="AH90" s="28" t="str">
        <f t="shared" si="24"/>
        <v>3320+87678.8247432708j</v>
      </c>
      <c r="AI90" s="28" t="str">
        <f t="shared" si="25"/>
        <v>19499.5447912563+59617.061909289j</v>
      </c>
      <c r="AJ90" s="28">
        <f t="shared" si="26"/>
        <v>75.422755250755031</v>
      </c>
      <c r="AK90" s="28">
        <f t="shared" si="27"/>
        <v>22.204938574243378</v>
      </c>
      <c r="AL90" s="28">
        <f t="shared" si="28"/>
        <v>0.83164563948476999</v>
      </c>
      <c r="AM90" s="28">
        <f t="shared" si="29"/>
        <v>-1.6012337049328307</v>
      </c>
      <c r="AN90" s="28">
        <f t="shared" si="18"/>
        <v>19.765757923544268</v>
      </c>
      <c r="AO90" s="4">
        <f>'RIAA Reference'!H81</f>
        <v>19.468684082340047</v>
      </c>
      <c r="AP90" s="9">
        <f t="shared" si="19"/>
        <v>0.2970738412042202</v>
      </c>
    </row>
    <row r="91" spans="1:42" x14ac:dyDescent="0.35">
      <c r="A91">
        <f t="shared" si="15"/>
        <v>18.326239105979571</v>
      </c>
      <c r="B91">
        <f t="shared" si="16"/>
        <v>19.754802193340144</v>
      </c>
      <c r="C91">
        <f t="shared" si="20"/>
        <v>19.459062204517757</v>
      </c>
      <c r="D91">
        <f t="shared" si="21"/>
        <v>0.29573998882238683</v>
      </c>
      <c r="E91">
        <f t="shared" si="17"/>
        <v>74.858074403527851</v>
      </c>
      <c r="F91">
        <f t="shared" si="17"/>
        <v>22.176948584877707</v>
      </c>
      <c r="AE91" s="28">
        <f>'RIAA Reference'!B82</f>
        <v>18.326239105979571</v>
      </c>
      <c r="AF91" s="4">
        <f t="shared" si="22"/>
        <v>115.1471562865508</v>
      </c>
      <c r="AG91" s="28" t="str">
        <f t="shared" si="23"/>
        <v>263167.85650893j</v>
      </c>
      <c r="AH91" s="28" t="str">
        <f t="shared" si="24"/>
        <v>3320+86845.3926479468j</v>
      </c>
      <c r="AI91" s="28" t="str">
        <f t="shared" si="25"/>
        <v>19192.3665451697+59140.6966165254j</v>
      </c>
      <c r="AJ91" s="28">
        <f t="shared" si="26"/>
        <v>74.858074403527851</v>
      </c>
      <c r="AK91" s="28">
        <f t="shared" si="27"/>
        <v>22.176948584877707</v>
      </c>
      <c r="AL91" s="28">
        <f t="shared" si="28"/>
        <v>0.83059732527631958</v>
      </c>
      <c r="AM91" s="28">
        <f t="shared" si="29"/>
        <v>-1.6121894351369559</v>
      </c>
      <c r="AN91" s="28">
        <f t="shared" si="18"/>
        <v>19.754802193340144</v>
      </c>
      <c r="AO91" s="4">
        <f>'RIAA Reference'!H82</f>
        <v>19.459062204517757</v>
      </c>
      <c r="AP91" s="9">
        <f t="shared" si="19"/>
        <v>0.29573998882238683</v>
      </c>
    </row>
    <row r="92" spans="1:42" x14ac:dyDescent="0.35">
      <c r="A92">
        <f t="shared" si="15"/>
        <v>18.502693388166687</v>
      </c>
      <c r="B92">
        <f t="shared" si="16"/>
        <v>19.743627130379849</v>
      </c>
      <c r="C92">
        <f t="shared" si="20"/>
        <v>19.449244611740376</v>
      </c>
      <c r="D92">
        <f t="shared" si="21"/>
        <v>0.29438251863947329</v>
      </c>
      <c r="E92">
        <f t="shared" si="17"/>
        <v>74.29637595679722</v>
      </c>
      <c r="F92">
        <f t="shared" si="17"/>
        <v>22.148434586888023</v>
      </c>
      <c r="AE92" s="28">
        <f>'RIAA Reference'!B83</f>
        <v>18.502693388166687</v>
      </c>
      <c r="AF92" s="4">
        <f t="shared" si="22"/>
        <v>116.25585123977781</v>
      </c>
      <c r="AG92" s="28" t="str">
        <f t="shared" si="23"/>
        <v>260658.108644616j</v>
      </c>
      <c r="AH92" s="28" t="str">
        <f t="shared" si="24"/>
        <v>3320+86017.1758527232j</v>
      </c>
      <c r="AI92" s="28" t="str">
        <f t="shared" si="25"/>
        <v>18889.1007847286+58665.0268043373j</v>
      </c>
      <c r="AJ92" s="28">
        <f t="shared" si="26"/>
        <v>74.29637595679722</v>
      </c>
      <c r="AK92" s="28">
        <f t="shared" si="27"/>
        <v>22.148434586888023</v>
      </c>
      <c r="AL92" s="28">
        <f t="shared" si="28"/>
        <v>0.82952938527670628</v>
      </c>
      <c r="AM92" s="28">
        <f t="shared" si="29"/>
        <v>-1.6233644980972508</v>
      </c>
      <c r="AN92" s="28">
        <f t="shared" si="18"/>
        <v>19.743627130379849</v>
      </c>
      <c r="AO92" s="4">
        <f>'RIAA Reference'!H83</f>
        <v>19.449244611740376</v>
      </c>
      <c r="AP92" s="9">
        <f t="shared" si="19"/>
        <v>0.29438251863947329</v>
      </c>
    </row>
    <row r="93" spans="1:42" x14ac:dyDescent="0.35">
      <c r="A93">
        <f t="shared" si="15"/>
        <v>18.681436470995362</v>
      </c>
      <c r="B93">
        <f t="shared" si="16"/>
        <v>19.73222822031013</v>
      </c>
      <c r="C93">
        <f t="shared" si="20"/>
        <v>19.439227158734198</v>
      </c>
      <c r="D93">
        <f t="shared" si="21"/>
        <v>0.2930010615759322</v>
      </c>
      <c r="E93">
        <f t="shared" si="17"/>
        <v>73.737694274958386</v>
      </c>
      <c r="F93">
        <f t="shared" si="17"/>
        <v>22.119387196919909</v>
      </c>
      <c r="AE93" s="28">
        <f>'RIAA Reference'!B84</f>
        <v>18.681436470995362</v>
      </c>
      <c r="AF93" s="4">
        <f t="shared" si="22"/>
        <v>117.37892715156691</v>
      </c>
      <c r="AG93" s="28" t="str">
        <f t="shared" si="23"/>
        <v>258164.144437111j</v>
      </c>
      <c r="AH93" s="28" t="str">
        <f t="shared" si="24"/>
        <v>3320+85194.1676642468j</v>
      </c>
      <c r="AI93" s="28" t="str">
        <f t="shared" si="25"/>
        <v>18589.7294699105+58190.1019205978j</v>
      </c>
      <c r="AJ93" s="28">
        <f t="shared" si="26"/>
        <v>73.737694274958386</v>
      </c>
      <c r="AK93" s="28">
        <f t="shared" si="27"/>
        <v>22.119387196919909</v>
      </c>
      <c r="AL93" s="28">
        <f t="shared" si="28"/>
        <v>0.82844146804943508</v>
      </c>
      <c r="AM93" s="28">
        <f t="shared" si="29"/>
        <v>-1.6347634081669664</v>
      </c>
      <c r="AN93" s="28">
        <f t="shared" si="18"/>
        <v>19.73222822031013</v>
      </c>
      <c r="AO93" s="4">
        <f>'RIAA Reference'!H84</f>
        <v>19.439227158734198</v>
      </c>
      <c r="AP93" s="9">
        <f t="shared" si="19"/>
        <v>0.2930010615759322</v>
      </c>
    </row>
    <row r="94" spans="1:42" x14ac:dyDescent="0.35">
      <c r="A94">
        <f t="shared" si="15"/>
        <v>18.862503768755058</v>
      </c>
      <c r="B94">
        <f t="shared" si="16"/>
        <v>19.720600863600136</v>
      </c>
      <c r="C94">
        <f t="shared" si="20"/>
        <v>19.42900561723301</v>
      </c>
      <c r="D94">
        <f t="shared" si="21"/>
        <v>0.29159524636712675</v>
      </c>
      <c r="E94">
        <f t="shared" si="17"/>
        <v>73.182063198397699</v>
      </c>
      <c r="F94">
        <f t="shared" si="17"/>
        <v>22.089796913243433</v>
      </c>
      <c r="AE94" s="28">
        <f>'RIAA Reference'!B85</f>
        <v>18.862503768755058</v>
      </c>
      <c r="AF94" s="4">
        <f t="shared" si="22"/>
        <v>118.51660653646135</v>
      </c>
      <c r="AG94" s="28" t="str">
        <f t="shared" si="23"/>
        <v>255685.942996585j</v>
      </c>
      <c r="AH94" s="28" t="str">
        <f t="shared" si="24"/>
        <v>3320+84376.3611888729j</v>
      </c>
      <c r="AI94" s="28" t="str">
        <f t="shared" si="25"/>
        <v>18294.2339232359+57715.9708194829j</v>
      </c>
      <c r="AJ94" s="28">
        <f t="shared" si="26"/>
        <v>73.182063198397699</v>
      </c>
      <c r="AK94" s="28">
        <f t="shared" si="27"/>
        <v>22.089796913243433</v>
      </c>
      <c r="AL94" s="28">
        <f t="shared" si="28"/>
        <v>0.82733321772447554</v>
      </c>
      <c r="AM94" s="28">
        <f t="shared" si="29"/>
        <v>-1.6463907648769616</v>
      </c>
      <c r="AN94" s="28">
        <f t="shared" si="18"/>
        <v>19.720600863600136</v>
      </c>
      <c r="AO94" s="4">
        <f>'RIAA Reference'!H85</f>
        <v>19.42900561723301</v>
      </c>
      <c r="AP94" s="9">
        <f t="shared" si="19"/>
        <v>0.29159524636712675</v>
      </c>
    </row>
    <row r="95" spans="1:42" x14ac:dyDescent="0.35">
      <c r="A95">
        <f t="shared" si="15"/>
        <v>19.045931323306789</v>
      </c>
      <c r="B95">
        <f t="shared" si="16"/>
        <v>19.708740374530016</v>
      </c>
      <c r="C95">
        <f t="shared" si="20"/>
        <v>19.41857567476977</v>
      </c>
      <c r="D95">
        <f t="shared" si="21"/>
        <v>0.29016469976024695</v>
      </c>
      <c r="E95">
        <f t="shared" si="17"/>
        <v>72.62951603892769</v>
      </c>
      <c r="F95">
        <f t="shared" si="17"/>
        <v>22.059654117176731</v>
      </c>
      <c r="AE95" s="28">
        <f>'RIAA Reference'!B86</f>
        <v>19.045931323306789</v>
      </c>
      <c r="AF95" s="4">
        <f t="shared" si="22"/>
        <v>119.66911585215267</v>
      </c>
      <c r="AG95" s="28" t="str">
        <f t="shared" si="23"/>
        <v>253223.482828006j</v>
      </c>
      <c r="AH95" s="28" t="str">
        <f t="shared" si="24"/>
        <v>3320+83563.7493332421j</v>
      </c>
      <c r="AI95" s="28" t="str">
        <f t="shared" si="25"/>
        <v>18002.5948453955+57242.6817517949j</v>
      </c>
      <c r="AJ95" s="28">
        <f t="shared" si="26"/>
        <v>72.62951603892769</v>
      </c>
      <c r="AK95" s="28">
        <f t="shared" si="27"/>
        <v>22.059654117176731</v>
      </c>
      <c r="AL95" s="28">
        <f t="shared" si="28"/>
        <v>0.82620427405156605</v>
      </c>
      <c r="AM95" s="28">
        <f t="shared" si="29"/>
        <v>-1.6582512539470819</v>
      </c>
      <c r="AN95" s="28">
        <f t="shared" si="18"/>
        <v>19.708740374530016</v>
      </c>
      <c r="AO95" s="4">
        <f>'RIAA Reference'!H86</f>
        <v>19.41857567476977</v>
      </c>
      <c r="AP95" s="9">
        <f t="shared" si="19"/>
        <v>0.29016469976024695</v>
      </c>
    </row>
    <row r="96" spans="1:42" x14ac:dyDescent="0.35">
      <c r="A96">
        <f t="shared" si="15"/>
        <v>19.231755816507526</v>
      </c>
      <c r="B96">
        <f t="shared" si="16"/>
        <v>19.696641980202447</v>
      </c>
      <c r="C96">
        <f t="shared" si="20"/>
        <v>19.407932933478492</v>
      </c>
      <c r="D96">
        <f t="shared" si="21"/>
        <v>0.28870904672395525</v>
      </c>
      <c r="E96">
        <f t="shared" si="17"/>
        <v>72.080085575371456</v>
      </c>
      <c r="F96">
        <f t="shared" si="17"/>
        <v>22.028949074702453</v>
      </c>
      <c r="AE96" s="28">
        <f>'RIAA Reference'!B87</f>
        <v>19.231755816507526</v>
      </c>
      <c r="AF96" s="4">
        <f t="shared" si="22"/>
        <v>120.83668557754564</v>
      </c>
      <c r="AG96" s="28" t="str">
        <f t="shared" si="23"/>
        <v>250776.741832956j</v>
      </c>
      <c r="AH96" s="28" t="str">
        <f t="shared" si="24"/>
        <v>3320+82756.3248048756j</v>
      </c>
      <c r="AI96" s="28" t="str">
        <f t="shared" si="25"/>
        <v>17714.7923309724+56770.2823557314j</v>
      </c>
      <c r="AJ96" s="28">
        <f t="shared" si="26"/>
        <v>72.080085575371456</v>
      </c>
      <c r="AK96" s="28">
        <f t="shared" si="27"/>
        <v>22.028949074702453</v>
      </c>
      <c r="AL96" s="28">
        <f t="shared" si="28"/>
        <v>0.82505427246076568</v>
      </c>
      <c r="AM96" s="28">
        <f t="shared" si="29"/>
        <v>-1.6703496482746525</v>
      </c>
      <c r="AN96" s="28">
        <f t="shared" si="18"/>
        <v>19.696641980202447</v>
      </c>
      <c r="AO96" s="4">
        <f>'RIAA Reference'!H87</f>
        <v>19.407932933478492</v>
      </c>
      <c r="AP96" s="9">
        <f t="shared" si="19"/>
        <v>0.28870904672395525</v>
      </c>
    </row>
    <row r="97" spans="1:42" x14ac:dyDescent="0.35">
      <c r="A97">
        <f t="shared" si="15"/>
        <v>19.420014582904773</v>
      </c>
      <c r="B97">
        <f t="shared" si="16"/>
        <v>19.684300819579537</v>
      </c>
      <c r="C97">
        <f t="shared" si="20"/>
        <v>19.397072908908168</v>
      </c>
      <c r="D97">
        <f t="shared" si="21"/>
        <v>0.2872279106713691</v>
      </c>
      <c r="E97">
        <f t="shared" si="17"/>
        <v>71.533804049283347</v>
      </c>
      <c r="F97">
        <f t="shared" si="17"/>
        <v>21.997671938286921</v>
      </c>
      <c r="AE97" s="28">
        <f>'RIAA Reference'!B88</f>
        <v>19.420014582904773</v>
      </c>
      <c r="AF97" s="4">
        <f t="shared" si="22"/>
        <v>122.01955029252058</v>
      </c>
      <c r="AG97" s="28" t="str">
        <f t="shared" si="23"/>
        <v>248345.697311489j</v>
      </c>
      <c r="AH97" s="28" t="str">
        <f t="shared" si="24"/>
        <v>3320+81954.0801127913j</v>
      </c>
      <c r="AI97" s="28" t="str">
        <f t="shared" si="25"/>
        <v>17430.8058842405+56298.8196480952j</v>
      </c>
      <c r="AJ97" s="28">
        <f t="shared" si="26"/>
        <v>71.533804049283347</v>
      </c>
      <c r="AK97" s="28">
        <f t="shared" si="27"/>
        <v>21.997671938286921</v>
      </c>
      <c r="AL97" s="28">
        <f t="shared" si="28"/>
        <v>0.8238828441305972</v>
      </c>
      <c r="AM97" s="28">
        <f t="shared" si="29"/>
        <v>-1.6826908088975598</v>
      </c>
      <c r="AN97" s="28">
        <f t="shared" si="18"/>
        <v>19.684300819579537</v>
      </c>
      <c r="AO97" s="4">
        <f>'RIAA Reference'!H88</f>
        <v>19.397072908908168</v>
      </c>
      <c r="AP97" s="9">
        <f t="shared" si="19"/>
        <v>0.2872279106713691</v>
      </c>
    </row>
    <row r="98" spans="1:42" x14ac:dyDescent="0.35">
      <c r="A98">
        <f t="shared" si="15"/>
        <v>19.610745622707878</v>
      </c>
      <c r="B98">
        <f t="shared" si="16"/>
        <v>19.671711942547677</v>
      </c>
      <c r="C98">
        <f t="shared" si="20"/>
        <v>19.385991028850988</v>
      </c>
      <c r="D98">
        <f t="shared" si="21"/>
        <v>0.28572091369668939</v>
      </c>
      <c r="E98">
        <f t="shared" si="17"/>
        <v>70.990703160811705</v>
      </c>
      <c r="F98">
        <f t="shared" si="17"/>
        <v>21.965812748912025</v>
      </c>
      <c r="AE98" s="28">
        <f>'RIAA Reference'!B89</f>
        <v>19.610745622707878</v>
      </c>
      <c r="AF98" s="4">
        <f t="shared" si="22"/>
        <v>123.21794875943452</v>
      </c>
      <c r="AG98" s="28" t="str">
        <f t="shared" si="23"/>
        <v>245930.325964058j</v>
      </c>
      <c r="AH98" s="28" t="str">
        <f t="shared" si="24"/>
        <v>3320+81157.0075681391j</v>
      </c>
      <c r="AI98" s="28" t="str">
        <f t="shared" si="25"/>
        <v>17150.6144350349+55828.3400159488j</v>
      </c>
      <c r="AJ98" s="28">
        <f t="shared" si="26"/>
        <v>70.990703160811705</v>
      </c>
      <c r="AK98" s="28">
        <f t="shared" si="27"/>
        <v>21.965812748912025</v>
      </c>
      <c r="AL98" s="28">
        <f t="shared" si="28"/>
        <v>0.82268961606412128</v>
      </c>
      <c r="AM98" s="28">
        <f t="shared" si="29"/>
        <v>-1.6952796859294226</v>
      </c>
      <c r="AN98" s="28">
        <f t="shared" si="18"/>
        <v>19.671711942547677</v>
      </c>
      <c r="AO98" s="4">
        <f>'RIAA Reference'!H89</f>
        <v>19.385991028850988</v>
      </c>
      <c r="AP98" s="9">
        <f t="shared" si="19"/>
        <v>0.28572091369668939</v>
      </c>
    </row>
    <row r="99" spans="1:42" x14ac:dyDescent="0.35">
      <c r="A99">
        <f t="shared" si="15"/>
        <v>19.803987615042587</v>
      </c>
      <c r="B99">
        <f t="shared" si="16"/>
        <v>19.658870309012656</v>
      </c>
      <c r="C99">
        <f t="shared" si="20"/>
        <v>19.374682632186779</v>
      </c>
      <c r="D99">
        <f t="shared" si="21"/>
        <v>0.28418767682587642</v>
      </c>
      <c r="E99">
        <f t="shared" si="17"/>
        <v>70.450814064685915</v>
      </c>
      <c r="F99">
        <f t="shared" si="17"/>
        <v>21.933361438326209</v>
      </c>
      <c r="AE99" s="28">
        <f>'RIAA Reference'!B90</f>
        <v>19.803987615042587</v>
      </c>
      <c r="AF99" s="4">
        <f t="shared" si="22"/>
        <v>124.43212400640208</v>
      </c>
      <c r="AG99" s="28" t="str">
        <f t="shared" si="23"/>
        <v>243530.603893503j</v>
      </c>
      <c r="AH99" s="28" t="str">
        <f t="shared" si="24"/>
        <v>3320+80365.0992848559j</v>
      </c>
      <c r="AI99" s="28" t="str">
        <f t="shared" si="25"/>
        <v>16874.1963546713+55358.8892087034j</v>
      </c>
      <c r="AJ99" s="28">
        <f t="shared" si="26"/>
        <v>70.450814064685915</v>
      </c>
      <c r="AK99" s="28">
        <f t="shared" si="27"/>
        <v>21.933361438326209</v>
      </c>
      <c r="AL99" s="28">
        <f t="shared" si="28"/>
        <v>0.82147421117326769</v>
      </c>
      <c r="AM99" s="28">
        <f t="shared" si="29"/>
        <v>-1.7081213194644431</v>
      </c>
      <c r="AN99" s="28">
        <f t="shared" si="18"/>
        <v>19.658870309012656</v>
      </c>
      <c r="AO99" s="4">
        <f>'RIAA Reference'!H90</f>
        <v>19.374682632186779</v>
      </c>
      <c r="AP99" s="9">
        <f t="shared" si="19"/>
        <v>0.28418767682587642</v>
      </c>
    </row>
    <row r="100" spans="1:42" x14ac:dyDescent="0.35">
      <c r="A100">
        <f t="shared" si="15"/>
        <v>19.999779931495457</v>
      </c>
      <c r="B100">
        <f t="shared" si="16"/>
        <v>19.64577078802834</v>
      </c>
      <c r="C100">
        <f t="shared" si="20"/>
        <v>19.363142967746217</v>
      </c>
      <c r="D100">
        <f t="shared" si="21"/>
        <v>0.28262782028212285</v>
      </c>
      <c r="E100">
        <f t="shared" si="17"/>
        <v>69.914167366338674</v>
      </c>
      <c r="F100">
        <f t="shared" si="17"/>
        <v>21.900307831527559</v>
      </c>
      <c r="AE100" s="28">
        <f>'RIAA Reference'!B91</f>
        <v>19.999779931495457</v>
      </c>
      <c r="AF100" s="4">
        <f t="shared" si="22"/>
        <v>125.66232341239741</v>
      </c>
      <c r="AG100" s="28" t="str">
        <f t="shared" si="23"/>
        <v>241146.506607093j</v>
      </c>
      <c r="AH100" s="28" t="str">
        <f t="shared" si="24"/>
        <v>3320+79578.3471803406j</v>
      </c>
      <c r="AI100" s="28" t="str">
        <f t="shared" si="25"/>
        <v>16601.5294719127+54890.5123306523j</v>
      </c>
      <c r="AJ100" s="28">
        <f t="shared" si="26"/>
        <v>69.914167366338674</v>
      </c>
      <c r="AK100" s="28">
        <f t="shared" si="27"/>
        <v>21.900307831527559</v>
      </c>
      <c r="AL100" s="28">
        <f t="shared" si="28"/>
        <v>0.8202362483718203</v>
      </c>
      <c r="AM100" s="28">
        <f t="shared" si="29"/>
        <v>-1.7212208404487572</v>
      </c>
      <c r="AN100" s="28">
        <f t="shared" si="18"/>
        <v>19.64577078802834</v>
      </c>
      <c r="AO100" s="4">
        <f>'RIAA Reference'!H91</f>
        <v>19.363142967746217</v>
      </c>
      <c r="AP100" s="9">
        <f t="shared" si="19"/>
        <v>0.28262782028212285</v>
      </c>
    </row>
    <row r="101" spans="1:42" x14ac:dyDescent="0.35">
      <c r="A101">
        <f t="shared" si="15"/>
        <v>20.198162649955066</v>
      </c>
      <c r="B101">
        <f t="shared" si="16"/>
        <v>19.632408156960981</v>
      </c>
      <c r="C101">
        <f t="shared" si="20"/>
        <v>19.351367193194935</v>
      </c>
      <c r="D101">
        <f t="shared" si="21"/>
        <v>0.28104096376604559</v>
      </c>
      <c r="E101">
        <f t="shared" si="17"/>
        <v>69.380793118139295</v>
      </c>
      <c r="F101">
        <f t="shared" si="17"/>
        <v>21.866641649485164</v>
      </c>
      <c r="AE101" s="28">
        <f>'RIAA Reference'!B92</f>
        <v>20.198162649955066</v>
      </c>
      <c r="AF101" s="4">
        <f t="shared" si="22"/>
        <v>126.90879879422117</v>
      </c>
      <c r="AG101" s="28" t="str">
        <f t="shared" si="23"/>
        <v>238778.009018632j</v>
      </c>
      <c r="AH101" s="28" t="str">
        <f t="shared" si="24"/>
        <v>3320+78796.7429761486j</v>
      </c>
      <c r="AI101" s="28" t="str">
        <f t="shared" si="25"/>
        <v>16332.5910889602+54423.2538339301j</v>
      </c>
      <c r="AJ101" s="28">
        <f t="shared" si="26"/>
        <v>69.380793118139295</v>
      </c>
      <c r="AK101" s="28">
        <f t="shared" si="27"/>
        <v>21.866641649485164</v>
      </c>
      <c r="AL101" s="28">
        <f t="shared" si="28"/>
        <v>0.81897534267734984</v>
      </c>
      <c r="AM101" s="28">
        <f t="shared" si="29"/>
        <v>-1.7345834715161159</v>
      </c>
      <c r="AN101" s="28">
        <f t="shared" si="18"/>
        <v>19.632408156960981</v>
      </c>
      <c r="AO101" s="4">
        <f>'RIAA Reference'!H92</f>
        <v>19.351367193194935</v>
      </c>
      <c r="AP101" s="9">
        <f t="shared" si="19"/>
        <v>0.28104096376604559</v>
      </c>
    </row>
    <row r="102" spans="1:42" x14ac:dyDescent="0.35">
      <c r="A102">
        <f t="shared" si="15"/>
        <v>20.399176568757216</v>
      </c>
      <c r="B102">
        <f t="shared" si="16"/>
        <v>19.618777100692679</v>
      </c>
      <c r="C102">
        <f t="shared" si="20"/>
        <v>19.33935037394123</v>
      </c>
      <c r="D102">
        <f t="shared" si="21"/>
        <v>0.27942672675144919</v>
      </c>
      <c r="E102">
        <f t="shared" si="17"/>
        <v>68.85072081574998</v>
      </c>
      <c r="F102">
        <f t="shared" si="17"/>
        <v>21.832352512110969</v>
      </c>
      <c r="AE102" s="28">
        <f>'RIAA Reference'!B93</f>
        <v>20.399176568757216</v>
      </c>
      <c r="AF102" s="4">
        <f t="shared" si="22"/>
        <v>128.17180649537744</v>
      </c>
      <c r="AG102" s="28" t="str">
        <f t="shared" si="23"/>
        <v>236425.085450623j</v>
      </c>
      <c r="AH102" s="28" t="str">
        <f t="shared" si="24"/>
        <v>3320+78020.2781987055j</v>
      </c>
      <c r="AI102" s="28" t="str">
        <f t="shared" si="25"/>
        <v>16067.3579974653+53957.1575119093j</v>
      </c>
      <c r="AJ102" s="28">
        <f t="shared" si="26"/>
        <v>68.85072081574998</v>
      </c>
      <c r="AK102" s="28">
        <f t="shared" si="27"/>
        <v>21.832352512110969</v>
      </c>
      <c r="AL102" s="28">
        <f t="shared" si="28"/>
        <v>0.81769110532250822</v>
      </c>
      <c r="AM102" s="28">
        <f t="shared" si="29"/>
        <v>-1.748214527784421</v>
      </c>
      <c r="AN102" s="28">
        <f t="shared" si="18"/>
        <v>19.618777100692679</v>
      </c>
      <c r="AO102" s="4">
        <f>'RIAA Reference'!H93</f>
        <v>19.33935037394123</v>
      </c>
      <c r="AP102" s="9">
        <f t="shared" si="19"/>
        <v>0.27942672675144919</v>
      </c>
    </row>
    <row r="103" spans="1:42" x14ac:dyDescent="0.35">
      <c r="A103">
        <f t="shared" si="15"/>
        <v>20.602863221141074</v>
      </c>
      <c r="B103">
        <f t="shared" si="16"/>
        <v>19.604872210866777</v>
      </c>
      <c r="C103">
        <f t="shared" si="20"/>
        <v>19.327087482069889</v>
      </c>
      <c r="D103">
        <f t="shared" si="21"/>
        <v>0.2777847287968882</v>
      </c>
      <c r="E103">
        <f t="shared" si="17"/>
        <v>68.323979394588349</v>
      </c>
      <c r="F103">
        <f t="shared" si="17"/>
        <v>21.797429941489941</v>
      </c>
      <c r="AE103" s="28">
        <f>'RIAA Reference'!B94</f>
        <v>20.602863221141074</v>
      </c>
      <c r="AF103" s="4">
        <f t="shared" si="22"/>
        <v>129.45160747690429</v>
      </c>
      <c r="AG103" s="28" t="str">
        <f t="shared" si="23"/>
        <v>234087.709636489j</v>
      </c>
      <c r="AH103" s="28" t="str">
        <f t="shared" si="24"/>
        <v>3320+77248.9441800413j</v>
      </c>
      <c r="AI103" s="28" t="str">
        <f t="shared" si="25"/>
        <v>15805.8064945455+53492.2664930211j</v>
      </c>
      <c r="AJ103" s="28">
        <f t="shared" si="26"/>
        <v>68.323979394588349</v>
      </c>
      <c r="AK103" s="28">
        <f t="shared" si="27"/>
        <v>21.797429941489941</v>
      </c>
      <c r="AL103" s="28">
        <f t="shared" si="28"/>
        <v>0.81638314387602706</v>
      </c>
      <c r="AM103" s="28">
        <f t="shared" si="29"/>
        <v>-1.7621194176103214</v>
      </c>
      <c r="AN103" s="28">
        <f t="shared" si="18"/>
        <v>19.604872210866777</v>
      </c>
      <c r="AO103" s="4">
        <f>'RIAA Reference'!H94</f>
        <v>19.327087482069889</v>
      </c>
      <c r="AP103" s="9">
        <f t="shared" si="19"/>
        <v>0.2777847287968882</v>
      </c>
    </row>
    <row r="104" spans="1:42" x14ac:dyDescent="0.35">
      <c r="A104">
        <f t="shared" si="15"/>
        <v>20.809264890023965</v>
      </c>
      <c r="B104">
        <f t="shared" si="16"/>
        <v>19.590687985178324</v>
      </c>
      <c r="C104">
        <f t="shared" si="20"/>
        <v>19.31457339530489</v>
      </c>
      <c r="D104">
        <f t="shared" si="21"/>
        <v>0.2761145898734334</v>
      </c>
      <c r="E104">
        <f t="shared" si="17"/>
        <v>67.800597226391915</v>
      </c>
      <c r="F104">
        <f t="shared" si="17"/>
        <v>21.761863365380016</v>
      </c>
      <c r="AE104" s="28">
        <f>'RIAA Reference'!B95</f>
        <v>20.809264890023965</v>
      </c>
      <c r="AF104" s="4">
        <f t="shared" si="22"/>
        <v>130.74846741020662</v>
      </c>
      <c r="AG104" s="28" t="str">
        <f t="shared" si="23"/>
        <v>231765.854722858j</v>
      </c>
      <c r="AH104" s="28" t="str">
        <f t="shared" si="24"/>
        <v>3320+76482.7320585432j</v>
      </c>
      <c r="AI104" s="28" t="str">
        <f t="shared" si="25"/>
        <v>15547.9123987921+53028.6232349984j</v>
      </c>
      <c r="AJ104" s="28">
        <f t="shared" si="26"/>
        <v>67.800597226391915</v>
      </c>
      <c r="AK104" s="28">
        <f t="shared" si="27"/>
        <v>21.761863365380016</v>
      </c>
      <c r="AL104" s="28">
        <f t="shared" si="28"/>
        <v>0.815051062373784</v>
      </c>
      <c r="AM104" s="28">
        <f t="shared" si="29"/>
        <v>-1.7763036432987735</v>
      </c>
      <c r="AN104" s="28">
        <f t="shared" si="18"/>
        <v>19.590687985178324</v>
      </c>
      <c r="AO104" s="4">
        <f>'RIAA Reference'!H95</f>
        <v>19.31457339530489</v>
      </c>
      <c r="AP104" s="9">
        <f t="shared" si="19"/>
        <v>0.2761145898734334</v>
      </c>
    </row>
    <row r="105" spans="1:42" x14ac:dyDescent="0.35">
      <c r="A105">
        <f t="shared" si="15"/>
        <v>21.018424623102295</v>
      </c>
      <c r="B105">
        <f t="shared" si="16"/>
        <v>19.57621882671296</v>
      </c>
      <c r="C105">
        <f t="shared" si="20"/>
        <v>19.301802896003831</v>
      </c>
      <c r="D105">
        <f t="shared" si="21"/>
        <v>0.27441593070912873</v>
      </c>
      <c r="E105">
        <f t="shared" si="17"/>
        <v>67.280602115887916</v>
      </c>
      <c r="F105">
        <f t="shared" si="17"/>
        <v>21.725642120990639</v>
      </c>
      <c r="AE105" s="28">
        <f>'RIAA Reference'!B96</f>
        <v>21.018424623102295</v>
      </c>
      <c r="AF105" s="4">
        <f t="shared" si="22"/>
        <v>132.06265677193798</v>
      </c>
      <c r="AG105" s="28" t="str">
        <f t="shared" si="23"/>
        <v>229459.493271904j</v>
      </c>
      <c r="AH105" s="28" t="str">
        <f t="shared" si="24"/>
        <v>3320+75721.6327797284j</v>
      </c>
      <c r="AI105" s="28" t="str">
        <f t="shared" si="25"/>
        <v>15293.6510662646+52566.269519543j</v>
      </c>
      <c r="AJ105" s="28">
        <f t="shared" si="26"/>
        <v>67.280602115887916</v>
      </c>
      <c r="AK105" s="28">
        <f t="shared" si="27"/>
        <v>21.725642120990639</v>
      </c>
      <c r="AL105" s="28">
        <f t="shared" si="28"/>
        <v>0.81369446146032509</v>
      </c>
      <c r="AM105" s="28">
        <f t="shared" si="29"/>
        <v>-1.7907728017641391</v>
      </c>
      <c r="AN105" s="28">
        <f t="shared" si="18"/>
        <v>19.57621882671296</v>
      </c>
      <c r="AO105" s="4">
        <f>'RIAA Reference'!H96</f>
        <v>19.301802896003831</v>
      </c>
      <c r="AP105" s="9">
        <f t="shared" si="19"/>
        <v>0.27441593070912873</v>
      </c>
    </row>
    <row r="106" spans="1:42" x14ac:dyDescent="0.35">
      <c r="A106">
        <f t="shared" si="15"/>
        <v>21.230386248286425</v>
      </c>
      <c r="B106">
        <f t="shared" si="16"/>
        <v>19.561459043337472</v>
      </c>
      <c r="C106">
        <f t="shared" si="20"/>
        <v>19.288770670187056</v>
      </c>
      <c r="D106">
        <f t="shared" si="21"/>
        <v>0.27268837315041594</v>
      </c>
      <c r="E106">
        <f t="shared" si="17"/>
        <v>66.764021297549917</v>
      </c>
      <c r="F106">
        <f t="shared" si="17"/>
        <v>21.688755459049993</v>
      </c>
      <c r="AE106" s="28">
        <f>'RIAA Reference'!B97</f>
        <v>21.230386248286425</v>
      </c>
      <c r="AF106" s="4">
        <f t="shared" si="22"/>
        <v>133.39445094098082</v>
      </c>
      <c r="AG106" s="28" t="str">
        <f t="shared" si="23"/>
        <v>227168.597263747j</v>
      </c>
      <c r="AH106" s="28" t="str">
        <f t="shared" si="24"/>
        <v>3320+74965.6370970364j</v>
      </c>
      <c r="AI106" s="28" t="str">
        <f t="shared" si="25"/>
        <v>15042.9974064527+52105.2464474028j</v>
      </c>
      <c r="AJ106" s="28">
        <f t="shared" si="26"/>
        <v>66.764021297549917</v>
      </c>
      <c r="AK106" s="28">
        <f t="shared" si="27"/>
        <v>21.688755459049993</v>
      </c>
      <c r="AL106" s="28">
        <f t="shared" si="28"/>
        <v>0.81231293854120012</v>
      </c>
      <c r="AM106" s="28">
        <f t="shared" si="29"/>
        <v>-1.8055325851396256</v>
      </c>
      <c r="AN106" s="28">
        <f t="shared" si="18"/>
        <v>19.561459043337472</v>
      </c>
      <c r="AO106" s="4">
        <f>'RIAA Reference'!H97</f>
        <v>19.288770670187056</v>
      </c>
      <c r="AP106" s="9">
        <f t="shared" si="19"/>
        <v>0.27268837315041594</v>
      </c>
    </row>
    <row r="107" spans="1:42" x14ac:dyDescent="0.35">
      <c r="A107">
        <f t="shared" si="15"/>
        <v>21.445194389477503</v>
      </c>
      <c r="B107">
        <f t="shared" si="16"/>
        <v>19.546402847145526</v>
      </c>
      <c r="C107">
        <f t="shared" si="20"/>
        <v>19.275471306604562</v>
      </c>
      <c r="D107">
        <f t="shared" si="21"/>
        <v>0.27093154054096402</v>
      </c>
      <c r="E107">
        <f t="shared" si="17"/>
        <v>66.25088143244281</v>
      </c>
      <c r="F107">
        <f t="shared" si="17"/>
        <v>21.651192548171082</v>
      </c>
      <c r="AE107" s="28">
        <f>'RIAA Reference'!B98</f>
        <v>21.445194389477503</v>
      </c>
      <c r="AF107" s="4">
        <f t="shared" si="22"/>
        <v>134.74413029757514</v>
      </c>
      <c r="AG107" s="28" t="str">
        <f t="shared" si="23"/>
        <v>224893.138098912j</v>
      </c>
      <c r="AH107" s="28" t="str">
        <f t="shared" si="24"/>
        <v>3320+74214.7355726408j</v>
      </c>
      <c r="AI107" s="28" t="str">
        <f t="shared" si="25"/>
        <v>14795.9258981989+51645.5944338603j</v>
      </c>
      <c r="AJ107" s="28">
        <f t="shared" si="26"/>
        <v>66.25088143244281</v>
      </c>
      <c r="AK107" s="28">
        <f t="shared" si="27"/>
        <v>21.651192548171082</v>
      </c>
      <c r="AL107" s="28">
        <f t="shared" si="28"/>
        <v>0.81090608794648744</v>
      </c>
      <c r="AM107" s="28">
        <f t="shared" si="29"/>
        <v>-1.8205887813315718</v>
      </c>
      <c r="AN107" s="28">
        <f t="shared" si="18"/>
        <v>19.546402847145526</v>
      </c>
      <c r="AO107" s="4">
        <f>'RIAA Reference'!H98</f>
        <v>19.275471306604562</v>
      </c>
      <c r="AP107" s="9">
        <f t="shared" si="19"/>
        <v>0.27093154054096402</v>
      </c>
    </row>
    <row r="108" spans="1:42" x14ac:dyDescent="0.35">
      <c r="A108">
        <f t="shared" si="15"/>
        <v>21.66289448269459</v>
      </c>
      <c r="B108">
        <f t="shared" si="16"/>
        <v>19.531044353962226</v>
      </c>
      <c r="C108">
        <f t="shared" si="20"/>
        <v>19.261899295843943</v>
      </c>
      <c r="D108">
        <f t="shared" si="21"/>
        <v>0.26914505811828349</v>
      </c>
      <c r="E108">
        <f t="shared" si="17"/>
        <v>65.741208605152181</v>
      </c>
      <c r="F108">
        <f t="shared" si="17"/>
        <v>21.612942479527366</v>
      </c>
      <c r="AE108" s="28">
        <f>'RIAA Reference'!B99</f>
        <v>21.66289448269459</v>
      </c>
      <c r="AF108" s="4">
        <f t="shared" si="22"/>
        <v>136.11198032464836</v>
      </c>
      <c r="AG108" s="28" t="str">
        <f t="shared" si="23"/>
        <v>222633.086600848j</v>
      </c>
      <c r="AH108" s="28" t="str">
        <f t="shared" si="24"/>
        <v>3320+73468.9185782797j</v>
      </c>
      <c r="AI108" s="28" t="str">
        <f t="shared" si="25"/>
        <v>14552.4106055728+51187.3532046282j</v>
      </c>
      <c r="AJ108" s="28">
        <f t="shared" si="26"/>
        <v>65.741208605152181</v>
      </c>
      <c r="AK108" s="28">
        <f t="shared" si="27"/>
        <v>21.612942479527366</v>
      </c>
      <c r="AL108" s="28">
        <f t="shared" si="28"/>
        <v>0.80947350110589422</v>
      </c>
      <c r="AM108" s="28">
        <f t="shared" si="29"/>
        <v>-1.8359472745148706</v>
      </c>
      <c r="AN108" s="28">
        <f t="shared" si="18"/>
        <v>19.531044353962226</v>
      </c>
      <c r="AO108" s="4">
        <f>'RIAA Reference'!H99</f>
        <v>19.261899295843943</v>
      </c>
      <c r="AP108" s="9">
        <f t="shared" si="19"/>
        <v>0.26914505811828349</v>
      </c>
    </row>
    <row r="109" spans="1:42" x14ac:dyDescent="0.35">
      <c r="A109">
        <f t="shared" si="15"/>
        <v>21.883532792560263</v>
      </c>
      <c r="B109">
        <f t="shared" si="16"/>
        <v>19.515377582911068</v>
      </c>
      <c r="C109">
        <f t="shared" si="20"/>
        <v>19.248049029482676</v>
      </c>
      <c r="D109">
        <f t="shared" si="21"/>
        <v>0.26732855342839201</v>
      </c>
      <c r="E109">
        <f t="shared" si="17"/>
        <v>65.235028320787208</v>
      </c>
      <c r="F109">
        <f t="shared" si="17"/>
        <v>21.57399427184545</v>
      </c>
      <c r="AE109" s="28">
        <f>'RIAA Reference'!B100</f>
        <v>21.883532792560263</v>
      </c>
      <c r="AF109" s="4">
        <f t="shared" si="22"/>
        <v>137.49829171139731</v>
      </c>
      <c r="AG109" s="28" t="str">
        <f t="shared" si="23"/>
        <v>220388.413018505j</v>
      </c>
      <c r="AH109" s="28" t="str">
        <f t="shared" si="24"/>
        <v>3320+72728.1762961066j</v>
      </c>
      <c r="AI109" s="28" t="str">
        <f t="shared" si="25"/>
        <v>14312.4251936833+50730.561792143j</v>
      </c>
      <c r="AJ109" s="28">
        <f t="shared" si="26"/>
        <v>65.235028320787208</v>
      </c>
      <c r="AK109" s="28">
        <f t="shared" si="27"/>
        <v>21.57399427184545</v>
      </c>
      <c r="AL109" s="28">
        <f t="shared" si="28"/>
        <v>0.80801476673578687</v>
      </c>
      <c r="AM109" s="28">
        <f t="shared" si="29"/>
        <v>-1.8516140455660306</v>
      </c>
      <c r="AN109" s="28">
        <f t="shared" si="18"/>
        <v>19.515377582911068</v>
      </c>
      <c r="AO109" s="4">
        <f>'RIAA Reference'!H100</f>
        <v>19.248049029482676</v>
      </c>
      <c r="AP109" s="9">
        <f t="shared" si="19"/>
        <v>0.26732855342839201</v>
      </c>
    </row>
    <row r="110" spans="1:42" x14ac:dyDescent="0.35">
      <c r="A110">
        <f t="shared" si="15"/>
        <v>22.10715642915368</v>
      </c>
      <c r="B110">
        <f t="shared" si="16"/>
        <v>19.499396456047013</v>
      </c>
      <c r="C110">
        <f t="shared" si="20"/>
        <v>19.233914799288222</v>
      </c>
      <c r="D110">
        <f t="shared" si="21"/>
        <v>0.26548165675879076</v>
      </c>
      <c r="E110">
        <f t="shared" si="17"/>
        <v>64.732365502053483</v>
      </c>
      <c r="F110">
        <f t="shared" si="17"/>
        <v>21.534336876728553</v>
      </c>
      <c r="AE110" s="28">
        <f>'RIAA Reference'!B101</f>
        <v>22.10715642915368</v>
      </c>
      <c r="AF110" s="4">
        <f t="shared" si="22"/>
        <v>138.90336045917914</v>
      </c>
      <c r="AG110" s="28" t="str">
        <f t="shared" si="23"/>
        <v>218159.087028969j</v>
      </c>
      <c r="AH110" s="28" t="str">
        <f t="shared" si="24"/>
        <v>3320+71992.4987195597j</v>
      </c>
      <c r="AI110" s="28" t="str">
        <f t="shared" si="25"/>
        <v>14075.9429444205+50275.2585322523j</v>
      </c>
      <c r="AJ110" s="28">
        <f t="shared" si="26"/>
        <v>64.732365502053483</v>
      </c>
      <c r="AK110" s="28">
        <f t="shared" si="27"/>
        <v>21.534336876728553</v>
      </c>
      <c r="AL110" s="28">
        <f t="shared" si="28"/>
        <v>0.80652947103852246</v>
      </c>
      <c r="AM110" s="28">
        <f t="shared" si="29"/>
        <v>-1.8675951724300872</v>
      </c>
      <c r="AN110" s="28">
        <f t="shared" si="18"/>
        <v>19.499396456047013</v>
      </c>
      <c r="AO110" s="4">
        <f>'RIAA Reference'!H101</f>
        <v>19.233914799288222</v>
      </c>
      <c r="AP110" s="9">
        <f t="shared" si="19"/>
        <v>0.26548165675879076</v>
      </c>
    </row>
    <row r="111" spans="1:42" x14ac:dyDescent="0.35">
      <c r="A111">
        <f t="shared" si="15"/>
        <v>22.333813365239656</v>
      </c>
      <c r="B111">
        <f t="shared" si="16"/>
        <v>19.48309479805982</v>
      </c>
      <c r="C111">
        <f t="shared" si="20"/>
        <v>19.219490796469522</v>
      </c>
      <c r="D111">
        <f t="shared" si="21"/>
        <v>0.26360400159029851</v>
      </c>
      <c r="E111">
        <f t="shared" si="17"/>
        <v>64.233244486393218</v>
      </c>
      <c r="F111">
        <f t="shared" si="17"/>
        <v>21.493959184316221</v>
      </c>
      <c r="AE111" s="28">
        <f>'RIAA Reference'!B102</f>
        <v>22.333813365239656</v>
      </c>
      <c r="AF111" s="4">
        <f t="shared" si="22"/>
        <v>140.32748798976488</v>
      </c>
      <c r="AG111" s="28" t="str">
        <f t="shared" si="23"/>
        <v>215945.077740154j</v>
      </c>
      <c r="AH111" s="28" t="str">
        <f t="shared" si="24"/>
        <v>3320+71261.8756542508j</v>
      </c>
      <c r="AI111" s="28" t="str">
        <f t="shared" si="25"/>
        <v>13842.936772118+49821.4810612933j</v>
      </c>
      <c r="AJ111" s="28">
        <f t="shared" si="26"/>
        <v>64.233244486393218</v>
      </c>
      <c r="AK111" s="28">
        <f t="shared" si="27"/>
        <v>21.493959184316221</v>
      </c>
      <c r="AL111" s="28">
        <f t="shared" si="28"/>
        <v>0.80501719791446458</v>
      </c>
      <c r="AM111" s="28">
        <f t="shared" si="29"/>
        <v>-1.8838968304172778</v>
      </c>
      <c r="AN111" s="28">
        <f t="shared" si="18"/>
        <v>19.48309479805982</v>
      </c>
      <c r="AO111" s="4">
        <f>'RIAA Reference'!H102</f>
        <v>19.219490796469522</v>
      </c>
      <c r="AP111" s="9">
        <f t="shared" si="19"/>
        <v>0.26360400159029851</v>
      </c>
    </row>
    <row r="112" spans="1:42" x14ac:dyDescent="0.35">
      <c r="A112">
        <f t="shared" si="15"/>
        <v>22.563552453883108</v>
      </c>
      <c r="B112">
        <f t="shared" si="16"/>
        <v>19.466466336051241</v>
      </c>
      <c r="C112">
        <f t="shared" si="20"/>
        <v>19.204771110983675</v>
      </c>
      <c r="D112">
        <f t="shared" si="21"/>
        <v>0.26169522506756593</v>
      </c>
      <c r="E112">
        <f t="shared" si="17"/>
        <v>63.737689023180494</v>
      </c>
      <c r="F112">
        <f t="shared" si="17"/>
        <v>21.452850029293224</v>
      </c>
      <c r="AE112" s="28">
        <f>'RIAA Reference'!B103</f>
        <v>22.563552453883108</v>
      </c>
      <c r="AF112" s="4">
        <f t="shared" si="22"/>
        <v>141.77098125601424</v>
      </c>
      <c r="AG112" s="28" t="str">
        <f t="shared" si="23"/>
        <v>213746.353693554j</v>
      </c>
      <c r="AH112" s="28" t="str">
        <f t="shared" si="24"/>
        <v>3320+70536.296718873j</v>
      </c>
      <c r="AI112" s="28" t="str">
        <f t="shared" si="25"/>
        <v>13613.3792391242+49369.2663135499j</v>
      </c>
      <c r="AJ112" s="28">
        <f t="shared" si="26"/>
        <v>63.737689023180494</v>
      </c>
      <c r="AK112" s="28">
        <f t="shared" si="27"/>
        <v>21.452850029293224</v>
      </c>
      <c r="AL112" s="28">
        <f t="shared" si="28"/>
        <v>0.80347752918701221</v>
      </c>
      <c r="AM112" s="28">
        <f t="shared" si="29"/>
        <v>-1.9005252924258564</v>
      </c>
      <c r="AN112" s="28">
        <f t="shared" si="18"/>
        <v>19.466466336051241</v>
      </c>
      <c r="AO112" s="4">
        <f>'RIAA Reference'!H103</f>
        <v>19.204771110983675</v>
      </c>
      <c r="AP112" s="9">
        <f t="shared" si="19"/>
        <v>0.26169522506756593</v>
      </c>
    </row>
    <row r="113" spans="1:42" x14ac:dyDescent="0.35">
      <c r="A113">
        <f t="shared" si="15"/>
        <v>22.79642344645811</v>
      </c>
      <c r="B113">
        <f t="shared" si="16"/>
        <v>19.449504699390531</v>
      </c>
      <c r="C113">
        <f t="shared" si="20"/>
        <v>19.189749730901489</v>
      </c>
      <c r="D113">
        <f t="shared" si="21"/>
        <v>0.259754968489041</v>
      </c>
      <c r="E113">
        <f t="shared" si="17"/>
        <v>63.24572227097493</v>
      </c>
      <c r="F113">
        <f t="shared" si="17"/>
        <v>21.410998197255505</v>
      </c>
      <c r="AE113" s="28">
        <f>'RIAA Reference'!B104</f>
        <v>22.79642344645811</v>
      </c>
      <c r="AF113" s="4">
        <f t="shared" si="22"/>
        <v>143.23415285502983</v>
      </c>
      <c r="AG113" s="28" t="str">
        <f t="shared" si="23"/>
        <v>211562.882867053j</v>
      </c>
      <c r="AH113" s="28" t="str">
        <f t="shared" si="24"/>
        <v>3320+69815.7513461276j</v>
      </c>
      <c r="AI113" s="28" t="str">
        <f t="shared" si="25"/>
        <v>13387.2425712765+48918.6505190907j</v>
      </c>
      <c r="AJ113" s="28">
        <f t="shared" si="26"/>
        <v>63.24572227097493</v>
      </c>
      <c r="AK113" s="28">
        <f t="shared" si="27"/>
        <v>21.410998197255505</v>
      </c>
      <c r="AL113" s="28">
        <f t="shared" si="28"/>
        <v>0.8019100448410319</v>
      </c>
      <c r="AM113" s="28">
        <f t="shared" si="29"/>
        <v>-1.9174869290865693</v>
      </c>
      <c r="AN113" s="28">
        <f t="shared" si="18"/>
        <v>19.449504699390531</v>
      </c>
      <c r="AO113" s="4">
        <f>'RIAA Reference'!H104</f>
        <v>19.189749730901489</v>
      </c>
      <c r="AP113" s="9">
        <f t="shared" si="19"/>
        <v>0.259754968489041</v>
      </c>
    </row>
    <row r="114" spans="1:42" x14ac:dyDescent="0.35">
      <c r="A114">
        <f t="shared" si="15"/>
        <v>23.032477011061044</v>
      </c>
      <c r="B114">
        <f t="shared" si="16"/>
        <v>19.432203419652023</v>
      </c>
      <c r="C114">
        <f t="shared" si="20"/>
        <v>19.174420541836053</v>
      </c>
      <c r="D114">
        <f t="shared" si="21"/>
        <v>0.25778287781596987</v>
      </c>
      <c r="E114">
        <f t="shared" si="17"/>
        <v>62.757366794820101</v>
      </c>
      <c r="F114">
        <f t="shared" si="17"/>
        <v>21.368392431442444</v>
      </c>
      <c r="AE114" s="28">
        <f>'RIAA Reference'!B105</f>
        <v>23.032477011061044</v>
      </c>
      <c r="AF114" s="4">
        <f t="shared" si="22"/>
        <v>144.71732114385034</v>
      </c>
      <c r="AG114" s="28" t="str">
        <f t="shared" si="23"/>
        <v>209394.63267779j</v>
      </c>
      <c r="AH114" s="28" t="str">
        <f t="shared" si="24"/>
        <v>3320+69100.2287836707j</v>
      </c>
      <c r="AI114" s="28" t="str">
        <f t="shared" si="25"/>
        <v>13164.4986732663+48469.6692019735j</v>
      </c>
      <c r="AJ114" s="28">
        <f t="shared" si="26"/>
        <v>62.757366794820101</v>
      </c>
      <c r="AK114" s="28">
        <f t="shared" si="27"/>
        <v>21.368392431442444</v>
      </c>
      <c r="AL114" s="28">
        <f t="shared" si="28"/>
        <v>0.80031432327499796</v>
      </c>
      <c r="AM114" s="28">
        <f t="shared" si="29"/>
        <v>-1.9347882088250774</v>
      </c>
      <c r="AN114" s="28">
        <f t="shared" si="18"/>
        <v>19.432203419652023</v>
      </c>
      <c r="AO114" s="4">
        <f>'RIAA Reference'!H105</f>
        <v>19.174420541836053</v>
      </c>
      <c r="AP114" s="9">
        <f t="shared" si="19"/>
        <v>0.25778287781596987</v>
      </c>
    </row>
    <row r="115" spans="1:42" x14ac:dyDescent="0.35">
      <c r="A115">
        <f t="shared" si="15"/>
        <v>23.271764751337919</v>
      </c>
      <c r="B115">
        <f t="shared" si="16"/>
        <v>19.414555930639391</v>
      </c>
      <c r="C115">
        <f t="shared" si="20"/>
        <v>19.158777326438209</v>
      </c>
      <c r="D115">
        <f t="shared" si="21"/>
        <v>0.2557786042011827</v>
      </c>
      <c r="E115">
        <f t="shared" si="17"/>
        <v>62.27264456358661</v>
      </c>
      <c r="F115">
        <f t="shared" si="17"/>
        <v>21.325021439844445</v>
      </c>
      <c r="AE115" s="28">
        <f>'RIAA Reference'!B106</f>
        <v>23.271764751337919</v>
      </c>
      <c r="AF115" s="4">
        <f t="shared" si="22"/>
        <v>146.22081035774622</v>
      </c>
      <c r="AG115" s="28" t="str">
        <f t="shared" si="23"/>
        <v>207241.569985082j</v>
      </c>
      <c r="AH115" s="28" t="str">
        <f t="shared" si="24"/>
        <v>3320+68389.7180950771j</v>
      </c>
      <c r="AI115" s="28" t="str">
        <f t="shared" si="25"/>
        <v>12945.1191438889+48022.3571788146j</v>
      </c>
      <c r="AJ115" s="28">
        <f t="shared" si="26"/>
        <v>62.27264456358661</v>
      </c>
      <c r="AK115" s="28">
        <f t="shared" si="27"/>
        <v>21.325021439844445</v>
      </c>
      <c r="AL115" s="28">
        <f t="shared" si="28"/>
        <v>0.79868994156720985</v>
      </c>
      <c r="AM115" s="28">
        <f t="shared" si="29"/>
        <v>-1.952435697837708</v>
      </c>
      <c r="AN115" s="28">
        <f t="shared" si="18"/>
        <v>19.414555930639391</v>
      </c>
      <c r="AO115" s="4">
        <f>'RIAA Reference'!H106</f>
        <v>19.158777326438209</v>
      </c>
      <c r="AP115" s="9">
        <f t="shared" si="19"/>
        <v>0.2557786042011827</v>
      </c>
    </row>
    <row r="116" spans="1:42" x14ac:dyDescent="0.35">
      <c r="A116">
        <f t="shared" si="15"/>
        <v>23.514339225735753</v>
      </c>
      <c r="B116">
        <f t="shared" si="16"/>
        <v>19.396555568500609</v>
      </c>
      <c r="C116">
        <f t="shared" si="20"/>
        <v>19.142813763963296</v>
      </c>
      <c r="D116">
        <f t="shared" si="21"/>
        <v>0.25374180453731299</v>
      </c>
      <c r="E116">
        <f t="shared" si="17"/>
        <v>61.791576947352503</v>
      </c>
      <c r="F116">
        <f t="shared" si="17"/>
        <v>21.280873902695511</v>
      </c>
      <c r="AE116" s="28">
        <f>'RIAA Reference'!B107</f>
        <v>23.514339225735753</v>
      </c>
      <c r="AF116" s="4">
        <f t="shared" si="22"/>
        <v>147.7449507311795</v>
      </c>
      <c r="AG116" s="28" t="str">
        <f t="shared" si="23"/>
        <v>205103.661093409j</v>
      </c>
      <c r="AH116" s="28" t="str">
        <f t="shared" si="24"/>
        <v>3320+67684.2081608251j</v>
      </c>
      <c r="AI116" s="28" t="str">
        <f t="shared" si="25"/>
        <v>12729.0752911679+47576.7485577146j</v>
      </c>
      <c r="AJ116" s="28">
        <f t="shared" si="26"/>
        <v>61.791576947352503</v>
      </c>
      <c r="AK116" s="28">
        <f t="shared" si="27"/>
        <v>21.280873902695511</v>
      </c>
      <c r="AL116" s="28">
        <f t="shared" si="28"/>
        <v>0.79703647575638559</v>
      </c>
      <c r="AM116" s="28">
        <f t="shared" si="29"/>
        <v>-1.9704360599764881</v>
      </c>
      <c r="AN116" s="28">
        <f t="shared" si="18"/>
        <v>19.396555568500609</v>
      </c>
      <c r="AO116" s="4">
        <f>'RIAA Reference'!H107</f>
        <v>19.142813763963296</v>
      </c>
      <c r="AP116" s="9">
        <f t="shared" si="19"/>
        <v>0.25374180453731299</v>
      </c>
    </row>
    <row r="117" spans="1:42" x14ac:dyDescent="0.35">
      <c r="A117">
        <f t="shared" si="15"/>
        <v>23.760253967188476</v>
      </c>
      <c r="B117">
        <f t="shared" si="16"/>
        <v>19.378195571938168</v>
      </c>
      <c r="C117">
        <f t="shared" si="20"/>
        <v>19.126523429913426</v>
      </c>
      <c r="D117">
        <f t="shared" si="21"/>
        <v>0.25167214202474142</v>
      </c>
      <c r="E117">
        <f t="shared" si="17"/>
        <v>61.314184714817728</v>
      </c>
      <c r="F117">
        <f t="shared" si="17"/>
        <v>21.235938480356637</v>
      </c>
      <c r="AE117" s="28">
        <f>'RIAA Reference'!B108</f>
        <v>23.760253967188476</v>
      </c>
      <c r="AF117" s="4">
        <f t="shared" si="22"/>
        <v>149.2900786214941</v>
      </c>
      <c r="AG117" s="28" t="str">
        <f t="shared" si="23"/>
        <v>202980.871755448j</v>
      </c>
      <c r="AH117" s="28" t="str">
        <f t="shared" si="24"/>
        <v>3320+66983.687679298j</v>
      </c>
      <c r="AI117" s="28" t="str">
        <f t="shared" si="25"/>
        <v>12516.3381473488+47132.8767375341j</v>
      </c>
      <c r="AJ117" s="28">
        <f t="shared" si="26"/>
        <v>61.314184714817728</v>
      </c>
      <c r="AK117" s="28">
        <f t="shared" si="27"/>
        <v>21.235938480356637</v>
      </c>
      <c r="AL117" s="28">
        <f t="shared" si="28"/>
        <v>0.79535350113695324</v>
      </c>
      <c r="AM117" s="28">
        <f t="shared" si="29"/>
        <v>-1.9887960565389295</v>
      </c>
      <c r="AN117" s="28">
        <f t="shared" si="18"/>
        <v>19.378195571938168</v>
      </c>
      <c r="AO117" s="4">
        <f>'RIAA Reference'!H108</f>
        <v>19.126523429913426</v>
      </c>
      <c r="AP117" s="9">
        <f t="shared" si="19"/>
        <v>0.25167214202474142</v>
      </c>
    </row>
    <row r="118" spans="1:42" x14ac:dyDescent="0.35">
      <c r="A118">
        <f t="shared" si="15"/>
        <v>24.009563503247964</v>
      </c>
      <c r="B118">
        <f t="shared" si="16"/>
        <v>19.359469082518952</v>
      </c>
      <c r="C118">
        <f t="shared" si="20"/>
        <v>19.109899795759624</v>
      </c>
      <c r="D118">
        <f t="shared" si="21"/>
        <v>0.24956928675932843</v>
      </c>
      <c r="E118">
        <f t="shared" si="17"/>
        <v>60.84048803074694</v>
      </c>
      <c r="F118">
        <f t="shared" si="17"/>
        <v>21.190203821601113</v>
      </c>
      <c r="AE118" s="28">
        <f>'RIAA Reference'!B109</f>
        <v>24.009563503247964</v>
      </c>
      <c r="AF118" s="4">
        <f t="shared" si="22"/>
        <v>150.85653663540285</v>
      </c>
      <c r="AG118" s="28" t="str">
        <f t="shared" si="23"/>
        <v>200873.167175169j</v>
      </c>
      <c r="AH118" s="28" t="str">
        <f t="shared" si="24"/>
        <v>3320+66288.1451678058j</v>
      </c>
      <c r="AI118" s="28" t="str">
        <f t="shared" si="25"/>
        <v>12306.8784837517+46690.7744075132j</v>
      </c>
      <c r="AJ118" s="28">
        <f t="shared" si="26"/>
        <v>60.84048803074694</v>
      </c>
      <c r="AK118" s="28">
        <f t="shared" si="27"/>
        <v>21.190203821601113</v>
      </c>
      <c r="AL118" s="28">
        <f t="shared" si="28"/>
        <v>0.79364059256933139</v>
      </c>
      <c r="AM118" s="28">
        <f t="shared" si="29"/>
        <v>-2.0075225459581478</v>
      </c>
      <c r="AN118" s="28">
        <f t="shared" si="18"/>
        <v>19.359469082518952</v>
      </c>
      <c r="AO118" s="4">
        <f>'RIAA Reference'!H109</f>
        <v>19.109899795759624</v>
      </c>
      <c r="AP118" s="9">
        <f t="shared" si="19"/>
        <v>0.24956928675932843</v>
      </c>
    </row>
    <row r="119" spans="1:42" x14ac:dyDescent="0.35">
      <c r="A119">
        <f t="shared" si="15"/>
        <v>24.262323376671006</v>
      </c>
      <c r="B119">
        <f t="shared" si="16"/>
        <v>19.340369145088282</v>
      </c>
      <c r="C119">
        <f t="shared" si="20"/>
        <v>19.09293622874852</v>
      </c>
      <c r="D119">
        <f t="shared" si="21"/>
        <v>0.24743291633976128</v>
      </c>
      <c r="E119">
        <f t="shared" si="17"/>
        <v>60.370506453434736</v>
      </c>
      <c r="F119">
        <f t="shared" si="17"/>
        <v>21.14365857230613</v>
      </c>
      <c r="AE119" s="28">
        <f>'RIAA Reference'!B110</f>
        <v>24.262323376671006</v>
      </c>
      <c r="AF119" s="4">
        <f t="shared" si="22"/>
        <v>152.44467375833906</v>
      </c>
      <c r="AG119" s="28" t="str">
        <f t="shared" si="23"/>
        <v>198780.512010986j</v>
      </c>
      <c r="AH119" s="28" t="str">
        <f t="shared" si="24"/>
        <v>3320+65597.5689636253j</v>
      </c>
      <c r="AI119" s="28" t="str">
        <f t="shared" si="25"/>
        <v>12100.6668254769+46250.4735472248j</v>
      </c>
      <c r="AJ119" s="28">
        <f t="shared" si="26"/>
        <v>60.370506453434736</v>
      </c>
      <c r="AK119" s="28">
        <f t="shared" si="27"/>
        <v>21.14365857230613</v>
      </c>
      <c r="AL119" s="28">
        <f t="shared" si="28"/>
        <v>0.7918973248054737</v>
      </c>
      <c r="AM119" s="28">
        <f t="shared" si="29"/>
        <v>-2.0266224833888153</v>
      </c>
      <c r="AN119" s="28">
        <f t="shared" si="18"/>
        <v>19.340369145088282</v>
      </c>
      <c r="AO119" s="4">
        <f>'RIAA Reference'!H110</f>
        <v>19.09293622874852</v>
      </c>
      <c r="AP119" s="9">
        <f t="shared" si="19"/>
        <v>0.24743291633976128</v>
      </c>
    </row>
    <row r="120" spans="1:42" x14ac:dyDescent="0.35">
      <c r="A120">
        <f t="shared" si="15"/>
        <v>24.518590166473739</v>
      </c>
      <c r="B120">
        <f t="shared" si="16"/>
        <v>19.320888708292586</v>
      </c>
      <c r="C120">
        <f t="shared" si="20"/>
        <v>19.075625991798141</v>
      </c>
      <c r="D120">
        <f t="shared" si="21"/>
        <v>0.24526271649444453</v>
      </c>
      <c r="E120">
        <f t="shared" si="17"/>
        <v>59.904258932191709</v>
      </c>
      <c r="F120">
        <f t="shared" si="17"/>
        <v>21.096291384558917</v>
      </c>
      <c r="AE120" s="28">
        <f>'RIAA Reference'!B111</f>
        <v>24.518590166473739</v>
      </c>
      <c r="AF120" s="4">
        <f t="shared" si="22"/>
        <v>154.05484548674568</v>
      </c>
      <c r="AG120" s="28" t="str">
        <f t="shared" si="23"/>
        <v>196702.870378962j</v>
      </c>
      <c r="AH120" s="28" t="str">
        <f t="shared" si="24"/>
        <v>3320+64911.9472250574j</v>
      </c>
      <c r="AI120" s="28" t="str">
        <f t="shared" si="25"/>
        <v>11897.673465957+45812.0054268576j</v>
      </c>
      <c r="AJ120" s="28">
        <f t="shared" si="26"/>
        <v>59.904258932191709</v>
      </c>
      <c r="AK120" s="28">
        <f t="shared" si="27"/>
        <v>21.096291384558917</v>
      </c>
      <c r="AL120" s="28">
        <f t="shared" si="28"/>
        <v>0.79012327282992323</v>
      </c>
      <c r="AM120" s="28">
        <f t="shared" si="29"/>
        <v>-2.0461029201845142</v>
      </c>
      <c r="AN120" s="28">
        <f t="shared" si="18"/>
        <v>19.320888708292586</v>
      </c>
      <c r="AO120" s="4">
        <f>'RIAA Reference'!H111</f>
        <v>19.075625991798141</v>
      </c>
      <c r="AP120" s="9">
        <f t="shared" si="19"/>
        <v>0.24526271649444453</v>
      </c>
    </row>
    <row r="121" spans="1:42" x14ac:dyDescent="0.35">
      <c r="A121">
        <f t="shared" si="15"/>
        <v>24.778421509464557</v>
      </c>
      <c r="B121">
        <f t="shared" si="16"/>
        <v>19.301020625215518</v>
      </c>
      <c r="C121">
        <f t="shared" si="20"/>
        <v>19.057962243487573</v>
      </c>
      <c r="D121">
        <f t="shared" si="21"/>
        <v>0.24305838172794481</v>
      </c>
      <c r="E121">
        <f t="shared" si="17"/>
        <v>59.44176380484457</v>
      </c>
      <c r="F121">
        <f t="shared" si="17"/>
        <v>21.04809092618418</v>
      </c>
      <c r="AE121" s="28">
        <f>'RIAA Reference'!B112</f>
        <v>24.778421509464557</v>
      </c>
      <c r="AF121" s="4">
        <f t="shared" si="22"/>
        <v>155.68741396337032</v>
      </c>
      <c r="AG121" s="28" t="str">
        <f t="shared" si="23"/>
        <v>194640.205856075j</v>
      </c>
      <c r="AH121" s="28" t="str">
        <f t="shared" si="24"/>
        <v>3320+64231.2679325046j</v>
      </c>
      <c r="AI121" s="28" t="str">
        <f t="shared" si="25"/>
        <v>11697.8684813469+45375.4006078196j</v>
      </c>
      <c r="AJ121" s="28">
        <f t="shared" si="26"/>
        <v>59.44176380484457</v>
      </c>
      <c r="AK121" s="28">
        <f t="shared" si="27"/>
        <v>21.04809092618418</v>
      </c>
      <c r="AL121" s="28">
        <f t="shared" si="28"/>
        <v>0.78831801221663889</v>
      </c>
      <c r="AM121" s="28">
        <f t="shared" si="29"/>
        <v>-2.0659710032615788</v>
      </c>
      <c r="AN121" s="28">
        <f t="shared" si="18"/>
        <v>19.301020625215518</v>
      </c>
      <c r="AO121" s="4">
        <f>'RIAA Reference'!H112</f>
        <v>19.057962243487573</v>
      </c>
      <c r="AP121" s="9">
        <f t="shared" si="19"/>
        <v>0.24305838172794481</v>
      </c>
    </row>
    <row r="122" spans="1:42" x14ac:dyDescent="0.35">
      <c r="A122">
        <f t="shared" si="15"/>
        <v>25.041876122267688</v>
      </c>
      <c r="B122">
        <f t="shared" si="16"/>
        <v>19.280757654131911</v>
      </c>
      <c r="C122">
        <f t="shared" si="20"/>
        <v>19.03993803814528</v>
      </c>
      <c r="D122">
        <f t="shared" si="21"/>
        <v>0.24081961598663071</v>
      </c>
      <c r="E122">
        <f t="shared" si="17"/>
        <v>58.983038795249165</v>
      </c>
      <c r="F122">
        <f t="shared" si="17"/>
        <v>20.999045890697175</v>
      </c>
      <c r="AE122" s="28">
        <f>'RIAA Reference'!B113</f>
        <v>25.041876122267688</v>
      </c>
      <c r="AF122" s="4">
        <f t="shared" si="22"/>
        <v>157.34274811564364</v>
      </c>
      <c r="AG122" s="28" t="str">
        <f t="shared" si="23"/>
        <v>192592.481483533j</v>
      </c>
      <c r="AH122" s="28" t="str">
        <f t="shared" si="24"/>
        <v>3320+63555.5188895659j</v>
      </c>
      <c r="AI122" s="28" t="str">
        <f t="shared" si="25"/>
        <v>11501.2217447483+44940.688943656j</v>
      </c>
      <c r="AJ122" s="28">
        <f t="shared" si="26"/>
        <v>58.983038795249165</v>
      </c>
      <c r="AK122" s="28">
        <f t="shared" si="27"/>
        <v>20.999045890697175</v>
      </c>
      <c r="AL122" s="28">
        <f t="shared" si="28"/>
        <v>0.78648111950176958</v>
      </c>
      <c r="AM122" s="28">
        <f t="shared" si="29"/>
        <v>-2.0862339743451885</v>
      </c>
      <c r="AN122" s="28">
        <f t="shared" si="18"/>
        <v>19.280757654131911</v>
      </c>
      <c r="AO122" s="4">
        <f>'RIAA Reference'!H113</f>
        <v>19.03993803814528</v>
      </c>
      <c r="AP122" s="9">
        <f t="shared" si="19"/>
        <v>0.24081961598663071</v>
      </c>
    </row>
    <row r="123" spans="1:42" x14ac:dyDescent="0.35">
      <c r="A123">
        <f t="shared" si="15"/>
        <v>25.309013823849419</v>
      </c>
      <c r="B123">
        <f t="shared" si="16"/>
        <v>19.260092459384271</v>
      </c>
      <c r="C123">
        <f t="shared" si="20"/>
        <v>19.021546326041065</v>
      </c>
      <c r="D123">
        <f t="shared" si="21"/>
        <v>0.23854613334320618</v>
      </c>
      <c r="E123">
        <f t="shared" si="17"/>
        <v>58.528101010810687</v>
      </c>
      <c r="F123">
        <f t="shared" si="17"/>
        <v>20.949145007687896</v>
      </c>
      <c r="AE123" s="28">
        <f>'RIAA Reference'!B114</f>
        <v>25.309013823849419</v>
      </c>
      <c r="AF123" s="4">
        <f t="shared" si="22"/>
        <v>159.0212237972157</v>
      </c>
      <c r="AG123" s="28" t="str">
        <f t="shared" si="23"/>
        <v>190559.65977015j</v>
      </c>
      <c r="AH123" s="28" t="str">
        <f t="shared" si="24"/>
        <v>3320+62884.6877241495j</v>
      </c>
      <c r="AI123" s="28" t="str">
        <f t="shared" si="25"/>
        <v>11307.70294026+44507.8995812722j</v>
      </c>
      <c r="AJ123" s="28">
        <f t="shared" si="26"/>
        <v>58.528101010810687</v>
      </c>
      <c r="AK123" s="28">
        <f t="shared" si="27"/>
        <v>20.949145007687896</v>
      </c>
      <c r="AL123" s="28">
        <f t="shared" si="28"/>
        <v>0.78461217257258153</v>
      </c>
      <c r="AM123" s="28">
        <f t="shared" si="29"/>
        <v>-2.1068991690928254</v>
      </c>
      <c r="AN123" s="28">
        <f t="shared" si="18"/>
        <v>19.260092459384271</v>
      </c>
      <c r="AO123" s="4">
        <f>'RIAA Reference'!H114</f>
        <v>19.021546326041065</v>
      </c>
      <c r="AP123" s="9">
        <f t="shared" si="19"/>
        <v>0.23854613334320618</v>
      </c>
    </row>
    <row r="124" spans="1:42" x14ac:dyDescent="0.35">
      <c r="A124">
        <f t="shared" si="15"/>
        <v>25.57989555855935</v>
      </c>
      <c r="B124">
        <f t="shared" si="16"/>
        <v>19.239017612386718</v>
      </c>
      <c r="C124">
        <f t="shared" si="20"/>
        <v>19.002779953686652</v>
      </c>
      <c r="D124">
        <f t="shared" si="21"/>
        <v>0.23623765870006608</v>
      </c>
      <c r="E124">
        <f t="shared" si="17"/>
        <v>58.076966940007175</v>
      </c>
      <c r="F124">
        <f t="shared" si="17"/>
        <v>20.89837705364096</v>
      </c>
      <c r="AE124" s="28">
        <f>'RIAA Reference'!B115</f>
        <v>25.57989555855935</v>
      </c>
      <c r="AF124" s="4">
        <f t="shared" si="22"/>
        <v>160.72322393272847</v>
      </c>
      <c r="AG124" s="28" t="str">
        <f t="shared" si="23"/>
        <v>188541.702695771j</v>
      </c>
      <c r="AH124" s="28" t="str">
        <f t="shared" si="24"/>
        <v>3320+62218.7618896044j</v>
      </c>
      <c r="AI124" s="28" t="str">
        <f t="shared" si="25"/>
        <v>11117.2815768488+44077.0609624555j</v>
      </c>
      <c r="AJ124" s="28">
        <f t="shared" si="26"/>
        <v>58.076966940007175</v>
      </c>
      <c r="AK124" s="28">
        <f t="shared" si="27"/>
        <v>20.89837705364096</v>
      </c>
      <c r="AL124" s="28">
        <f t="shared" si="28"/>
        <v>0.78271075107269827</v>
      </c>
      <c r="AM124" s="28">
        <f t="shared" si="29"/>
        <v>-2.1279740160903806</v>
      </c>
      <c r="AN124" s="28">
        <f t="shared" si="18"/>
        <v>19.239017612386718</v>
      </c>
      <c r="AO124" s="4">
        <f>'RIAA Reference'!H115</f>
        <v>19.002779953686652</v>
      </c>
      <c r="AP124" s="9">
        <f t="shared" si="19"/>
        <v>0.23623765870006608</v>
      </c>
    </row>
    <row r="125" spans="1:42" x14ac:dyDescent="0.35">
      <c r="A125">
        <f t="shared" si="15"/>
        <v>25.854583419699448</v>
      </c>
      <c r="B125">
        <f t="shared" si="16"/>
        <v>19.217525592760413</v>
      </c>
      <c r="C125">
        <f t="shared" si="20"/>
        <v>18.983631664249849</v>
      </c>
      <c r="D125">
        <f t="shared" si="21"/>
        <v>0.23389392851056456</v>
      </c>
      <c r="E125">
        <f t="shared" si="17"/>
        <v>57.629652449916627</v>
      </c>
      <c r="F125">
        <f t="shared" si="17"/>
        <v>20.84673086319383</v>
      </c>
      <c r="AE125" s="28">
        <f>'RIAA Reference'!B116</f>
        <v>25.854583419699448</v>
      </c>
      <c r="AF125" s="4">
        <f t="shared" si="22"/>
        <v>162.44913866590451</v>
      </c>
      <c r="AG125" s="28" t="str">
        <f t="shared" si="23"/>
        <v>186538.571714757j</v>
      </c>
      <c r="AH125" s="28" t="str">
        <f t="shared" si="24"/>
        <v>3320+61557.7286658697j</v>
      </c>
      <c r="AI125" s="28" t="str">
        <f t="shared" si="25"/>
        <v>10929.9270020369+43648.2008256876j</v>
      </c>
      <c r="AJ125" s="28">
        <f t="shared" si="26"/>
        <v>57.629652449916627</v>
      </c>
      <c r="AK125" s="28">
        <f t="shared" si="27"/>
        <v>20.84673086319383</v>
      </c>
      <c r="AL125" s="28">
        <f t="shared" si="28"/>
        <v>0.78077643682373876</v>
      </c>
      <c r="AM125" s="28">
        <f t="shared" si="29"/>
        <v>-2.1494660357166842</v>
      </c>
      <c r="AN125" s="28">
        <f t="shared" si="18"/>
        <v>19.217525592760413</v>
      </c>
      <c r="AO125" s="4">
        <f>'RIAA Reference'!H116</f>
        <v>18.983631664249849</v>
      </c>
      <c r="AP125" s="9">
        <f t="shared" si="19"/>
        <v>0.23389392851056456</v>
      </c>
    </row>
    <row r="126" spans="1:42" x14ac:dyDescent="0.35">
      <c r="A126">
        <f t="shared" si="15"/>
        <v>26.133140673634117</v>
      </c>
      <c r="B126">
        <f t="shared" si="16"/>
        <v>19.195608789605814</v>
      </c>
      <c r="C126">
        <f t="shared" si="20"/>
        <v>18.964094098087649</v>
      </c>
      <c r="D126">
        <f t="shared" si="21"/>
        <v>0.23151469151816428</v>
      </c>
      <c r="E126">
        <f t="shared" si="17"/>
        <v>57.186172783741185</v>
      </c>
      <c r="F126">
        <f t="shared" si="17"/>
        <v>20.794195340835266</v>
      </c>
      <c r="AE126" s="28">
        <f>'RIAA Reference'!B117</f>
        <v>26.133140673634117</v>
      </c>
      <c r="AF126" s="4">
        <f t="shared" si="22"/>
        <v>164.19936551103513</v>
      </c>
      <c r="AG126" s="28" t="str">
        <f t="shared" si="23"/>
        <v>184550.227759521j</v>
      </c>
      <c r="AH126" s="28" t="str">
        <f t="shared" si="24"/>
        <v>3320+60901.5751606418j</v>
      </c>
      <c r="AI126" s="28" t="str">
        <f t="shared" si="25"/>
        <v>10745.6084153989+43221.3462082396j</v>
      </c>
      <c r="AJ126" s="28">
        <f t="shared" si="26"/>
        <v>57.186172783741185</v>
      </c>
      <c r="AK126" s="28">
        <f t="shared" si="27"/>
        <v>20.794195340835266</v>
      </c>
      <c r="AL126" s="28">
        <f t="shared" si="28"/>
        <v>0.77880881426349147</v>
      </c>
      <c r="AM126" s="28">
        <f t="shared" si="29"/>
        <v>-2.1713828388712835</v>
      </c>
      <c r="AN126" s="28">
        <f t="shared" si="18"/>
        <v>19.195608789605814</v>
      </c>
      <c r="AO126" s="4">
        <f>'RIAA Reference'!H117</f>
        <v>18.964094098087649</v>
      </c>
      <c r="AP126" s="9">
        <f t="shared" si="19"/>
        <v>0.23151469151816428</v>
      </c>
    </row>
    <row r="127" spans="1:42" x14ac:dyDescent="0.35">
      <c r="A127">
        <f t="shared" si="15"/>
        <v>26.415631784454614</v>
      </c>
      <c r="B127">
        <f t="shared" si="16"/>
        <v>19.17325950291589</v>
      </c>
      <c r="C127">
        <f t="shared" si="20"/>
        <v>18.944159793403113</v>
      </c>
      <c r="D127">
        <f t="shared" si="21"/>
        <v>0.22909970951277714</v>
      </c>
      <c r="E127">
        <f t="shared" si="17"/>
        <v>56.746542558330688</v>
      </c>
      <c r="F127">
        <f t="shared" si="17"/>
        <v>20.740759473047238</v>
      </c>
      <c r="AE127" s="28">
        <f>'RIAA Reference'!B118</f>
        <v>26.415631784454614</v>
      </c>
      <c r="AF127" s="4">
        <f t="shared" si="22"/>
        <v>165.97430950795132</v>
      </c>
      <c r="AG127" s="28" t="str">
        <f t="shared" si="23"/>
        <v>182576.631244118j</v>
      </c>
      <c r="AH127" s="28" t="str">
        <f t="shared" si="24"/>
        <v>3320+60250.2883105589j</v>
      </c>
      <c r="AI127" s="28" t="str">
        <f t="shared" si="25"/>
        <v>10564.2948818657+42796.5234485442j</v>
      </c>
      <c r="AJ127" s="28">
        <f t="shared" si="26"/>
        <v>56.746542558330688</v>
      </c>
      <c r="AK127" s="28">
        <f t="shared" si="27"/>
        <v>20.740759473047238</v>
      </c>
      <c r="AL127" s="28">
        <f t="shared" si="28"/>
        <v>0.77680747090064517</v>
      </c>
      <c r="AM127" s="28">
        <f t="shared" si="29"/>
        <v>-2.193732125561207</v>
      </c>
      <c r="AN127" s="28">
        <f t="shared" si="18"/>
        <v>19.17325950291589</v>
      </c>
      <c r="AO127" s="4">
        <f>'RIAA Reference'!H118</f>
        <v>18.944159793403113</v>
      </c>
      <c r="AP127" s="9">
        <f t="shared" si="19"/>
        <v>0.22909970951277714</v>
      </c>
    </row>
    <row r="128" spans="1:42" x14ac:dyDescent="0.35">
      <c r="A128">
        <f t="shared" si="15"/>
        <v>26.702122439211646</v>
      </c>
      <c r="B128">
        <f t="shared" si="16"/>
        <v>19.150469945134784</v>
      </c>
      <c r="C128">
        <f t="shared" si="20"/>
        <v>18.923821187031589</v>
      </c>
      <c r="D128">
        <f t="shared" si="21"/>
        <v>0.22664875810319529</v>
      </c>
      <c r="E128">
        <f t="shared" si="17"/>
        <v>56.310775761695773</v>
      </c>
      <c r="F128">
        <f t="shared" si="17"/>
        <v>20.686412340888147</v>
      </c>
      <c r="AE128" s="28">
        <f>'RIAA Reference'!B119</f>
        <v>26.702122439211646</v>
      </c>
      <c r="AF128" s="4">
        <f t="shared" si="22"/>
        <v>167.77438338056496</v>
      </c>
      <c r="AG128" s="28" t="str">
        <f t="shared" si="23"/>
        <v>180617.742067891j</v>
      </c>
      <c r="AH128" s="28" t="str">
        <f t="shared" si="24"/>
        <v>3320+59603.8548824039j</v>
      </c>
      <c r="AI128" s="28" t="str">
        <f t="shared" si="25"/>
        <v>10385.9553448268+42373.7581888307j</v>
      </c>
      <c r="AJ128" s="28">
        <f t="shared" si="26"/>
        <v>56.310775761695773</v>
      </c>
      <c r="AK128" s="28">
        <f t="shared" si="27"/>
        <v>20.686412340888147</v>
      </c>
      <c r="AL128" s="28">
        <f t="shared" si="28"/>
        <v>0.77477199778607697</v>
      </c>
      <c r="AM128" s="28">
        <f t="shared" si="29"/>
        <v>-2.2165216833423136</v>
      </c>
      <c r="AN128" s="28">
        <f t="shared" si="18"/>
        <v>19.150469945134784</v>
      </c>
      <c r="AO128" s="4">
        <f>'RIAA Reference'!H119</f>
        <v>18.923821187031589</v>
      </c>
      <c r="AP128" s="9">
        <f t="shared" si="19"/>
        <v>0.22664875810319529</v>
      </c>
    </row>
    <row r="129" spans="1:42" x14ac:dyDescent="0.35">
      <c r="A129">
        <f t="shared" si="15"/>
        <v>26.992679573730403</v>
      </c>
      <c r="B129">
        <f t="shared" si="16"/>
        <v>19.127232242866899</v>
      </c>
      <c r="C129">
        <f t="shared" si="20"/>
        <v>18.903070615361255</v>
      </c>
      <c r="D129">
        <f t="shared" si="21"/>
        <v>0.22416162750564439</v>
      </c>
      <c r="E129">
        <f t="shared" si="17"/>
        <v>55.878885750520517</v>
      </c>
      <c r="F129">
        <f t="shared" si="17"/>
        <v>20.631143133019052</v>
      </c>
      <c r="AE129" s="28">
        <f>'RIAA Reference'!B120</f>
        <v>26.992679573730403</v>
      </c>
      <c r="AF129" s="4">
        <f t="shared" si="22"/>
        <v>169.60000769906941</v>
      </c>
      <c r="AG129" s="28" t="str">
        <f t="shared" si="23"/>
        <v>178673.519619166j</v>
      </c>
      <c r="AH129" s="28" t="str">
        <f t="shared" si="24"/>
        <v>3320+58962.2614743246j</v>
      </c>
      <c r="AI129" s="28" t="str">
        <f t="shared" si="25"/>
        <v>10210.5586390322+41953.0753780255j</v>
      </c>
      <c r="AJ129" s="28">
        <f t="shared" si="26"/>
        <v>55.878885750520517</v>
      </c>
      <c r="AK129" s="28">
        <f t="shared" si="27"/>
        <v>20.631143133019052</v>
      </c>
      <c r="AL129" s="28">
        <f t="shared" si="28"/>
        <v>0.77270199000071405</v>
      </c>
      <c r="AM129" s="28">
        <f t="shared" si="29"/>
        <v>-2.2397593856102</v>
      </c>
      <c r="AN129" s="28">
        <f t="shared" si="18"/>
        <v>19.127232242866899</v>
      </c>
      <c r="AO129" s="4">
        <f>'RIAA Reference'!H120</f>
        <v>18.903070615361255</v>
      </c>
      <c r="AP129" s="9">
        <f t="shared" si="19"/>
        <v>0.22416162750564439</v>
      </c>
    </row>
    <row r="130" spans="1:42" x14ac:dyDescent="0.35">
      <c r="A130">
        <f t="shared" si="15"/>
        <v>27.287371399022408</v>
      </c>
      <c r="B130">
        <f t="shared" si="16"/>
        <v>19.103538438740166</v>
      </c>
      <c r="C130">
        <f t="shared" si="20"/>
        <v>18.881900315393324</v>
      </c>
      <c r="D130">
        <f t="shared" si="21"/>
        <v>0.22163812334684252</v>
      </c>
      <c r="E130">
        <f t="shared" si="17"/>
        <v>55.450885247662363</v>
      </c>
      <c r="F130">
        <f t="shared" si="17"/>
        <v>20.574941159167594</v>
      </c>
      <c r="AE130" s="28">
        <f>'RIAA Reference'!B121</f>
        <v>27.287371399022408</v>
      </c>
      <c r="AF130" s="4">
        <f t="shared" si="22"/>
        <v>171.45161104589008</v>
      </c>
      <c r="AG130" s="28" t="str">
        <f t="shared" si="23"/>
        <v>176743.922779002j</v>
      </c>
      <c r="AH130" s="28" t="str">
        <f t="shared" si="24"/>
        <v>3320+58325.4945170707j</v>
      </c>
      <c r="AI130" s="28" t="str">
        <f t="shared" si="25"/>
        <v>10038.0735032853+41534.4992748995j</v>
      </c>
      <c r="AJ130" s="28">
        <f t="shared" si="26"/>
        <v>55.450885247662363</v>
      </c>
      <c r="AK130" s="28">
        <f t="shared" si="27"/>
        <v>20.574941159167594</v>
      </c>
      <c r="AL130" s="28">
        <f t="shared" si="28"/>
        <v>0.77059704715983535</v>
      </c>
      <c r="AM130" s="28">
        <f t="shared" si="29"/>
        <v>-2.2634531897369334</v>
      </c>
      <c r="AN130" s="28">
        <f t="shared" si="18"/>
        <v>19.103538438740166</v>
      </c>
      <c r="AO130" s="4">
        <f>'RIAA Reference'!H121</f>
        <v>18.881900315393324</v>
      </c>
      <c r="AP130" s="9">
        <f t="shared" si="19"/>
        <v>0.22163812334684252</v>
      </c>
    </row>
    <row r="131" spans="1:42" x14ac:dyDescent="0.35">
      <c r="A131">
        <f t="shared" si="15"/>
        <v>27.586267428309455</v>
      </c>
      <c r="B131">
        <f t="shared" si="16"/>
        <v>19.079380493428236</v>
      </c>
      <c r="C131">
        <f t="shared" si="20"/>
        <v>18.860302425947211</v>
      </c>
      <c r="D131">
        <f t="shared" si="21"/>
        <v>0.21907806748102487</v>
      </c>
      <c r="E131">
        <f t="shared" si="17"/>
        <v>55.026786339645419</v>
      </c>
      <c r="F131">
        <f t="shared" si="17"/>
        <v>20.517795864030489</v>
      </c>
      <c r="AE131" s="28">
        <f>'RIAA Reference'!B122</f>
        <v>27.586267428309455</v>
      </c>
      <c r="AF131" s="4">
        <f t="shared" si="22"/>
        <v>173.32963018548077</v>
      </c>
      <c r="AG131" s="28" t="str">
        <f t="shared" si="23"/>
        <v>174828.909924996j</v>
      </c>
      <c r="AH131" s="28" t="str">
        <f t="shared" si="24"/>
        <v>3320+57693.5402752486j</v>
      </c>
      <c r="AI131" s="28" t="str">
        <f t="shared" si="25"/>
        <v>9868.46859292495+41118.0534514616j</v>
      </c>
      <c r="AJ131" s="28">
        <f t="shared" si="26"/>
        <v>55.026786339645419</v>
      </c>
      <c r="AK131" s="28">
        <f t="shared" si="27"/>
        <v>20.517795864030489</v>
      </c>
      <c r="AL131" s="28">
        <f t="shared" si="28"/>
        <v>0.76845677393372813</v>
      </c>
      <c r="AM131" s="28">
        <f t="shared" si="29"/>
        <v>-2.2876111350488615</v>
      </c>
      <c r="AN131" s="28">
        <f t="shared" si="18"/>
        <v>19.079380493428236</v>
      </c>
      <c r="AO131" s="4">
        <f>'RIAA Reference'!H122</f>
        <v>18.860302425947211</v>
      </c>
      <c r="AP131" s="9">
        <f t="shared" si="19"/>
        <v>0.21907806748102487</v>
      </c>
    </row>
    <row r="132" spans="1:42" x14ac:dyDescent="0.35">
      <c r="A132">
        <f t="shared" si="15"/>
        <v>27.889438504674494</v>
      </c>
      <c r="B132">
        <f t="shared" si="16"/>
        <v>19.054750287835613</v>
      </c>
      <c r="C132">
        <f t="shared" si="20"/>
        <v>18.838268989015781</v>
      </c>
      <c r="D132">
        <f t="shared" si="21"/>
        <v>0.2164812988198328</v>
      </c>
      <c r="E132">
        <f t="shared" si="17"/>
        <v>54.606600474145822</v>
      </c>
      <c r="F132">
        <f t="shared" si="17"/>
        <v>20.459696841606434</v>
      </c>
      <c r="AE132" s="28">
        <f>'RIAA Reference'!B123</f>
        <v>27.889438504674494</v>
      </c>
      <c r="AF132" s="4">
        <f t="shared" si="22"/>
        <v>175.23451023805939</v>
      </c>
      <c r="AG132" s="28" t="str">
        <f t="shared" si="23"/>
        <v>172928.438935134j</v>
      </c>
      <c r="AH132" s="28" t="str">
        <f t="shared" si="24"/>
        <v>3320+57066.3848485941j</v>
      </c>
      <c r="AI132" s="28" t="str">
        <f t="shared" si="25"/>
        <v>9701.71249209409+40703.7607965886j</v>
      </c>
      <c r="AJ132" s="28">
        <f t="shared" si="26"/>
        <v>54.606600474145822</v>
      </c>
      <c r="AK132" s="28">
        <f t="shared" si="27"/>
        <v>20.459696841606434</v>
      </c>
      <c r="AL132" s="28">
        <f t="shared" si="28"/>
        <v>0.76628078058451143</v>
      </c>
      <c r="AM132" s="28">
        <f t="shared" si="29"/>
        <v>-2.3122413406414832</v>
      </c>
      <c r="AN132" s="28">
        <f t="shared" si="18"/>
        <v>19.054750287835613</v>
      </c>
      <c r="AO132" s="4">
        <f>'RIAA Reference'!H123</f>
        <v>18.838268989015781</v>
      </c>
      <c r="AP132" s="9">
        <f t="shared" si="19"/>
        <v>0.2164812988198328</v>
      </c>
    </row>
    <row r="133" spans="1:42" x14ac:dyDescent="0.35">
      <c r="A133">
        <f t="shared" si="15"/>
        <v>28.196956829355923</v>
      </c>
      <c r="B133">
        <f t="shared" si="16"/>
        <v>19.029639625449708</v>
      </c>
      <c r="C133">
        <f t="shared" si="20"/>
        <v>18.815791951275969</v>
      </c>
      <c r="D133">
        <f t="shared" si="21"/>
        <v>0.21384767417373851</v>
      </c>
      <c r="E133">
        <f t="shared" si="17"/>
        <v>54.190338457464449</v>
      </c>
      <c r="F133">
        <f t="shared" si="17"/>
        <v>20.400633849954392</v>
      </c>
      <c r="AE133" s="28">
        <f>'RIAA Reference'!B124</f>
        <v>28.196956829355923</v>
      </c>
      <c r="AF133" s="4">
        <f t="shared" si="22"/>
        <v>177.16670485738624</v>
      </c>
      <c r="AG133" s="28" t="str">
        <f t="shared" si="23"/>
        <v>171042.467191696j</v>
      </c>
      <c r="AH133" s="28" t="str">
        <f t="shared" si="24"/>
        <v>3320+56444.0141732595j</v>
      </c>
      <c r="AI133" s="28" t="str">
        <f t="shared" si="25"/>
        <v>9537.77372578875+40291.64351988j</v>
      </c>
      <c r="AJ133" s="28">
        <f t="shared" si="26"/>
        <v>54.190338457464449</v>
      </c>
      <c r="AK133" s="28">
        <f t="shared" si="27"/>
        <v>20.400633849954392</v>
      </c>
      <c r="AL133" s="28">
        <f t="shared" si="28"/>
        <v>0.76406868351889212</v>
      </c>
      <c r="AM133" s="28">
        <f t="shared" si="29"/>
        <v>-2.3373520030273891</v>
      </c>
      <c r="AN133" s="28">
        <f t="shared" si="18"/>
        <v>19.029639625449708</v>
      </c>
      <c r="AO133" s="4">
        <f>'RIAA Reference'!H124</f>
        <v>18.815791951275969</v>
      </c>
      <c r="AP133" s="9">
        <f t="shared" si="19"/>
        <v>0.21384767417373851</v>
      </c>
    </row>
    <row r="134" spans="1:42" x14ac:dyDescent="0.35">
      <c r="A134">
        <f t="shared" si="15"/>
        <v>28.508895990700612</v>
      </c>
      <c r="B134">
        <f t="shared" si="16"/>
        <v>19.004040234863872</v>
      </c>
      <c r="C134">
        <f t="shared" si="20"/>
        <v>18.792863165759854</v>
      </c>
      <c r="D134">
        <f t="shared" si="21"/>
        <v>0.21117706910401779</v>
      </c>
      <c r="E134">
        <f t="shared" si="17"/>
        <v>53.778010451998867</v>
      </c>
      <c r="F134">
        <f t="shared" si="17"/>
        <v>20.340596826370785</v>
      </c>
      <c r="AE134" s="28">
        <f>'RIAA Reference'!B125</f>
        <v>28.508895990700612</v>
      </c>
      <c r="AF134" s="4">
        <f t="shared" si="22"/>
        <v>179.12667641268109</v>
      </c>
      <c r="AG134" s="28" t="str">
        <f t="shared" si="23"/>
        <v>169170.951585216j</v>
      </c>
      <c r="AH134" s="28" t="str">
        <f t="shared" si="24"/>
        <v>3320+55826.4140231212j</v>
      </c>
      <c r="AI134" s="28" t="str">
        <f t="shared" si="25"/>
        <v>9376.62077168951+39881.7231557389j</v>
      </c>
      <c r="AJ134" s="28">
        <f t="shared" si="26"/>
        <v>53.778010451998867</v>
      </c>
      <c r="AK134" s="28">
        <f t="shared" si="27"/>
        <v>20.340596826370785</v>
      </c>
      <c r="AL134" s="28">
        <f t="shared" si="28"/>
        <v>0.76182010585658466</v>
      </c>
      <c r="AM134" s="28">
        <f t="shared" si="29"/>
        <v>-2.3629513936132249</v>
      </c>
      <c r="AN134" s="28">
        <f t="shared" si="18"/>
        <v>19.004040234863872</v>
      </c>
      <c r="AO134" s="4">
        <f>'RIAA Reference'!H125</f>
        <v>18.792863165759854</v>
      </c>
      <c r="AP134" s="9">
        <f t="shared" si="19"/>
        <v>0.21117706910401779</v>
      </c>
    </row>
    <row r="135" spans="1:42" x14ac:dyDescent="0.35">
      <c r="A135">
        <f t="shared" si="15"/>
        <v>28.825330993793191</v>
      </c>
      <c r="B135">
        <f t="shared" si="16"/>
        <v>18.977943772474859</v>
      </c>
      <c r="C135">
        <f t="shared" si="20"/>
        <v>18.769474393691308</v>
      </c>
      <c r="D135">
        <f t="shared" si="21"/>
        <v>0.20846937878355121</v>
      </c>
      <c r="E135">
        <f t="shared" si="17"/>
        <v>53.369625973701609</v>
      </c>
      <c r="F135">
        <f t="shared" si="17"/>
        <v>20.2795759029745</v>
      </c>
      <c r="AE135" s="28">
        <f>'RIAA Reference'!B126</f>
        <v>28.825330993793191</v>
      </c>
      <c r="AF135" s="4">
        <f t="shared" si="22"/>
        <v>181.11489617478972</v>
      </c>
      <c r="AG135" s="28" t="str">
        <f t="shared" si="23"/>
        <v>167313.848518487j</v>
      </c>
      <c r="AH135" s="28" t="str">
        <f t="shared" si="24"/>
        <v>3320+55213.5700111008j</v>
      </c>
      <c r="AI135" s="28" t="str">
        <f t="shared" si="25"/>
        <v>9218.22207176726+39474.0205676596j</v>
      </c>
      <c r="AJ135" s="28">
        <f t="shared" si="26"/>
        <v>53.369625973701609</v>
      </c>
      <c r="AK135" s="28">
        <f t="shared" si="27"/>
        <v>20.2795759029745</v>
      </c>
      <c r="AL135" s="28">
        <f t="shared" si="28"/>
        <v>0.75953467801402652</v>
      </c>
      <c r="AM135" s="28">
        <f t="shared" si="29"/>
        <v>-2.3890478560022381</v>
      </c>
      <c r="AN135" s="28">
        <f t="shared" si="18"/>
        <v>18.977943772474859</v>
      </c>
      <c r="AO135" s="4">
        <f>'RIAA Reference'!H126</f>
        <v>18.769474393691308</v>
      </c>
      <c r="AP135" s="9">
        <f t="shared" si="19"/>
        <v>0.20846937878355121</v>
      </c>
    </row>
    <row r="136" spans="1:42" x14ac:dyDescent="0.35">
      <c r="A136">
        <f t="shared" si="15"/>
        <v>29.146338290777944</v>
      </c>
      <c r="B136">
        <f t="shared" si="16"/>
        <v>18.951341825358504</v>
      </c>
      <c r="C136">
        <f t="shared" si="20"/>
        <v>18.745617306493166</v>
      </c>
      <c r="D136">
        <f t="shared" si="21"/>
        <v>0.20572451886533827</v>
      </c>
      <c r="E136">
        <f t="shared" si="17"/>
        <v>52.965193889538085</v>
      </c>
      <c r="F136">
        <f t="shared" si="17"/>
        <v>20.217561422690345</v>
      </c>
      <c r="AE136" s="28">
        <f>'RIAA Reference'!B127</f>
        <v>29.146338290777944</v>
      </c>
      <c r="AF136" s="4">
        <f t="shared" si="22"/>
        <v>183.13184450670175</v>
      </c>
      <c r="AG136" s="28" t="str">
        <f t="shared" si="23"/>
        <v>165471.113910619j</v>
      </c>
      <c r="AH136" s="28" t="str">
        <f t="shared" si="24"/>
        <v>3320+54605.4675905044j</v>
      </c>
      <c r="AI136" s="28" t="str">
        <f t="shared" si="25"/>
        <v>9062.54604366484+39068.5559527239j</v>
      </c>
      <c r="AJ136" s="28">
        <f t="shared" si="26"/>
        <v>52.965193889538085</v>
      </c>
      <c r="AK136" s="28">
        <f t="shared" si="27"/>
        <v>20.217561422690345</v>
      </c>
      <c r="AL136" s="28">
        <f t="shared" si="28"/>
        <v>0.75721203830301154</v>
      </c>
      <c r="AM136" s="28">
        <f t="shared" si="29"/>
        <v>-2.4156498031185953</v>
      </c>
      <c r="AN136" s="28">
        <f t="shared" si="18"/>
        <v>18.951341825358504</v>
      </c>
      <c r="AO136" s="4">
        <f>'RIAA Reference'!H127</f>
        <v>18.745617306493166</v>
      </c>
      <c r="AP136" s="9">
        <f t="shared" si="19"/>
        <v>0.20572451886533827</v>
      </c>
    </row>
    <row r="137" spans="1:42" x14ac:dyDescent="0.35">
      <c r="A137">
        <f t="shared" si="15"/>
        <v>29.471995811891357</v>
      </c>
      <c r="B137">
        <f t="shared" si="16"/>
        <v>18.924225914326556</v>
      </c>
      <c r="C137">
        <f t="shared" si="20"/>
        <v>18.721283487969846</v>
      </c>
      <c r="D137">
        <f t="shared" si="21"/>
        <v>0.20294242635671011</v>
      </c>
      <c r="E137">
        <f t="shared" si="17"/>
        <v>52.564722414941507</v>
      </c>
      <c r="F137">
        <f t="shared" si="17"/>
        <v>20.15454395561785</v>
      </c>
      <c r="AE137" s="28">
        <f>'RIAA Reference'!B128</f>
        <v>29.471995811891357</v>
      </c>
      <c r="AF137" s="4">
        <f t="shared" si="22"/>
        <v>185.17801105853408</v>
      </c>
      <c r="AG137" s="28" t="str">
        <f t="shared" si="23"/>
        <v>163642.703201146j</v>
      </c>
      <c r="AH137" s="28" t="str">
        <f t="shared" si="24"/>
        <v>3320+54002.0920563783j</v>
      </c>
      <c r="AI137" s="28" t="str">
        <f t="shared" si="25"/>
        <v>8909.56109185105+38665.3488462936j</v>
      </c>
      <c r="AJ137" s="28">
        <f t="shared" si="26"/>
        <v>52.564722414941507</v>
      </c>
      <c r="AK137" s="28">
        <f t="shared" si="27"/>
        <v>20.15454395561785</v>
      </c>
      <c r="AL137" s="28">
        <f t="shared" si="28"/>
        <v>0.75485183354374097</v>
      </c>
      <c r="AM137" s="28">
        <f t="shared" si="29"/>
        <v>-2.4427657141505419</v>
      </c>
      <c r="AN137" s="28">
        <f t="shared" si="18"/>
        <v>18.924225914326556</v>
      </c>
      <c r="AO137" s="4">
        <f>'RIAA Reference'!H128</f>
        <v>18.721283487969846</v>
      </c>
      <c r="AP137" s="9">
        <f t="shared" si="19"/>
        <v>0.20294242635671011</v>
      </c>
    </row>
    <row r="138" spans="1:42" x14ac:dyDescent="0.35">
      <c r="A138">
        <f t="shared" si="15"/>
        <v>29.802382997222928</v>
      </c>
      <c r="B138">
        <f t="shared" si="16"/>
        <v>18.896587497168117</v>
      </c>
      <c r="C138">
        <f t="shared" si="20"/>
        <v>18.696464436670098</v>
      </c>
      <c r="D138">
        <f t="shared" si="21"/>
        <v>0.20012306049801865</v>
      </c>
      <c r="E138">
        <f t="shared" si="17"/>
        <v>52.168219111265294</v>
      </c>
      <c r="F138">
        <f t="shared" si="17"/>
        <v>20.090514315770758</v>
      </c>
      <c r="AE138" s="28">
        <f>'RIAA Reference'!B129</f>
        <v>29.802382997222928</v>
      </c>
      <c r="AF138" s="4">
        <f t="shared" si="22"/>
        <v>187.25389496708982</v>
      </c>
      <c r="AG138" s="28" t="str">
        <f t="shared" si="23"/>
        <v>161828.571354183j</v>
      </c>
      <c r="AH138" s="28" t="str">
        <f t="shared" si="24"/>
        <v>3320+53403.4285468802j</v>
      </c>
      <c r="AI138" s="28" t="str">
        <f t="shared" si="25"/>
        <v>8759.23561854443+38264.4181268909j</v>
      </c>
      <c r="AJ138" s="28">
        <f t="shared" si="26"/>
        <v>52.168219111265294</v>
      </c>
      <c r="AK138" s="28">
        <f t="shared" si="27"/>
        <v>20.090514315770758</v>
      </c>
      <c r="AL138" s="28">
        <f t="shared" si="28"/>
        <v>0.7524537196917892</v>
      </c>
      <c r="AM138" s="28">
        <f t="shared" si="29"/>
        <v>-2.4704041313089804</v>
      </c>
      <c r="AN138" s="28">
        <f t="shared" si="18"/>
        <v>18.896587497168117</v>
      </c>
      <c r="AO138" s="4">
        <f>'RIAA Reference'!H129</f>
        <v>18.696464436670098</v>
      </c>
      <c r="AP138" s="9">
        <f t="shared" si="19"/>
        <v>0.20012306049801865</v>
      </c>
    </row>
    <row r="139" spans="1:42" x14ac:dyDescent="0.35">
      <c r="A139">
        <f t="shared" si="15"/>
        <v>30.137580829223214</v>
      </c>
      <c r="B139">
        <f t="shared" si="16"/>
        <v>18.868417972078017</v>
      </c>
      <c r="C139">
        <f t="shared" si="20"/>
        <v>18.671151568434507</v>
      </c>
      <c r="D139">
        <f t="shared" si="21"/>
        <v>0.19726640364351056</v>
      </c>
      <c r="E139">
        <f t="shared" si="17"/>
        <v>51.775690883245218</v>
      </c>
      <c r="F139">
        <f t="shared" si="17"/>
        <v>20.025463578171895</v>
      </c>
      <c r="AE139" s="28">
        <f>'RIAA Reference'!B130</f>
        <v>30.137580829223214</v>
      </c>
      <c r="AF139" s="4">
        <f t="shared" si="22"/>
        <v>189.36000506011248</v>
      </c>
      <c r="AG139" s="28" t="str">
        <f t="shared" si="23"/>
        <v>160028.672862628j</v>
      </c>
      <c r="AH139" s="28" t="str">
        <f t="shared" si="24"/>
        <v>3320+52809.4620446672j</v>
      </c>
      <c r="AI139" s="28" t="str">
        <f t="shared" si="25"/>
        <v>8611.53803440772+37865.7820212648j</v>
      </c>
      <c r="AJ139" s="28">
        <f t="shared" si="26"/>
        <v>51.775690883245218</v>
      </c>
      <c r="AK139" s="28">
        <f t="shared" si="27"/>
        <v>20.025463578171895</v>
      </c>
      <c r="AL139" s="28">
        <f t="shared" si="28"/>
        <v>0.75001736247834727</v>
      </c>
      <c r="AM139" s="28">
        <f t="shared" si="29"/>
        <v>-2.4985736563990821</v>
      </c>
      <c r="AN139" s="28">
        <f t="shared" si="18"/>
        <v>18.868417972078017</v>
      </c>
      <c r="AO139" s="4">
        <f>'RIAA Reference'!H130</f>
        <v>18.671151568434507</v>
      </c>
      <c r="AP139" s="9">
        <f t="shared" si="19"/>
        <v>0.19726640364351056</v>
      </c>
    </row>
    <row r="140" spans="1:42" x14ac:dyDescent="0.35">
      <c r="A140">
        <f t="shared" si="15"/>
        <v>30.477671865977687</v>
      </c>
      <c r="B140">
        <f t="shared" si="16"/>
        <v>18.839708681274832</v>
      </c>
      <c r="C140">
        <f t="shared" si="20"/>
        <v>18.64533621913219</v>
      </c>
      <c r="D140">
        <f t="shared" si="21"/>
        <v>0.19437246214264192</v>
      </c>
      <c r="E140">
        <f t="shared" si="17"/>
        <v>51.387143976462227</v>
      </c>
      <c r="F140">
        <f t="shared" si="17"/>
        <v>19.95938309628432</v>
      </c>
      <c r="AE140" s="28">
        <f>'RIAA Reference'!B131</f>
        <v>30.477671865977687</v>
      </c>
      <c r="AF140" s="4">
        <f t="shared" si="22"/>
        <v>191.49686006535165</v>
      </c>
      <c r="AG140" s="28" t="str">
        <f t="shared" si="23"/>
        <v>158242.961752422j</v>
      </c>
      <c r="AH140" s="28" t="str">
        <f t="shared" si="24"/>
        <v>3320+52220.1773782992j</v>
      </c>
      <c r="AI140" s="28" t="str">
        <f t="shared" si="25"/>
        <v>8466.43676900754+37469.4581096265j</v>
      </c>
      <c r="AJ140" s="28">
        <f t="shared" si="26"/>
        <v>51.387143976462227</v>
      </c>
      <c r="AK140" s="28">
        <f t="shared" si="27"/>
        <v>19.95938309628432</v>
      </c>
      <c r="AL140" s="28">
        <f t="shared" si="28"/>
        <v>0.74754243806308385</v>
      </c>
      <c r="AM140" s="28">
        <f t="shared" si="29"/>
        <v>-2.5272829472022655</v>
      </c>
      <c r="AN140" s="28">
        <f t="shared" si="18"/>
        <v>18.839708681274832</v>
      </c>
      <c r="AO140" s="4">
        <f>'RIAA Reference'!H131</f>
        <v>18.64533621913219</v>
      </c>
      <c r="AP140" s="9">
        <f t="shared" si="19"/>
        <v>0.19437246214264192</v>
      </c>
    </row>
    <row r="141" spans="1:42" x14ac:dyDescent="0.35">
      <c r="A141">
        <f t="shared" si="15"/>
        <v>30.822740275266181</v>
      </c>
      <c r="B141">
        <f t="shared" si="16"/>
        <v>18.810450914810779</v>
      </c>
      <c r="C141">
        <f t="shared" si="20"/>
        <v>18.619009647590868</v>
      </c>
      <c r="D141">
        <f t="shared" si="21"/>
        <v>0.19144126721991128</v>
      </c>
      <c r="E141">
        <f t="shared" si="17"/>
        <v>51.002583974824297</v>
      </c>
      <c r="F141">
        <f t="shared" si="17"/>
        <v>19.892264519760143</v>
      </c>
      <c r="AE141" s="28">
        <f>'RIAA Reference'!B132</f>
        <v>30.822740275266181</v>
      </c>
      <c r="AF141" s="4">
        <f t="shared" si="22"/>
        <v>193.66498882456494</v>
      </c>
      <c r="AG141" s="28" t="str">
        <f t="shared" si="23"/>
        <v>156471.391586844j</v>
      </c>
      <c r="AH141" s="28" t="str">
        <f t="shared" si="24"/>
        <v>3320+51635.5592236586j</v>
      </c>
      <c r="AI141" s="28" t="str">
        <f t="shared" si="25"/>
        <v>8323.90028104277+37075.4633310573j</v>
      </c>
      <c r="AJ141" s="28">
        <f t="shared" si="26"/>
        <v>51.002583974824297</v>
      </c>
      <c r="AK141" s="28">
        <f t="shared" si="27"/>
        <v>19.892264519760143</v>
      </c>
      <c r="AL141" s="28">
        <f t="shared" si="28"/>
        <v>0.74502863369888128</v>
      </c>
      <c r="AM141" s="28">
        <f t="shared" si="29"/>
        <v>-2.5565407136663181</v>
      </c>
      <c r="AN141" s="28">
        <f t="shared" si="18"/>
        <v>18.810450914810779</v>
      </c>
      <c r="AO141" s="4">
        <f>'RIAA Reference'!H132</f>
        <v>18.619009647590868</v>
      </c>
      <c r="AP141" s="9">
        <f t="shared" si="19"/>
        <v>0.19144126721991128</v>
      </c>
    </row>
    <row r="142" spans="1:42" x14ac:dyDescent="0.35">
      <c r="A142">
        <f t="shared" si="15"/>
        <v>31.172871869428015</v>
      </c>
      <c r="B142">
        <f t="shared" si="16"/>
        <v>18.780635914575036</v>
      </c>
      <c r="C142">
        <f t="shared" si="20"/>
        <v>18.592163038724241</v>
      </c>
      <c r="D142">
        <f t="shared" si="21"/>
        <v>0.18847287585079542</v>
      </c>
      <c r="E142">
        <f t="shared" si="17"/>
        <v>50.622015798061923</v>
      </c>
      <c r="F142">
        <f t="shared" si="17"/>
        <v>19.824099812483059</v>
      </c>
      <c r="AE142" s="28">
        <f>'RIAA Reference'!B133</f>
        <v>31.172871869428015</v>
      </c>
      <c r="AF142" s="4">
        <f t="shared" si="22"/>
        <v>195.86493051258194</v>
      </c>
      <c r="AG142" s="28" t="str">
        <f t="shared" si="23"/>
        <v>154713.915470864j</v>
      </c>
      <c r="AH142" s="28" t="str">
        <f t="shared" si="24"/>
        <v>3320+51055.5921053852j</v>
      </c>
      <c r="AI142" s="28" t="str">
        <f t="shared" si="25"/>
        <v>8183.89706833715+36683.8139890727j</v>
      </c>
      <c r="AJ142" s="28">
        <f t="shared" si="26"/>
        <v>50.622015798061923</v>
      </c>
      <c r="AK142" s="28">
        <f t="shared" si="27"/>
        <v>19.824099812483059</v>
      </c>
      <c r="AL142" s="28">
        <f t="shared" si="28"/>
        <v>0.74247564840760427</v>
      </c>
      <c r="AM142" s="28">
        <f t="shared" si="29"/>
        <v>-2.5863557139020625</v>
      </c>
      <c r="AN142" s="28">
        <f t="shared" si="18"/>
        <v>18.780635914575036</v>
      </c>
      <c r="AO142" s="4">
        <f>'RIAA Reference'!H133</f>
        <v>18.592163038724241</v>
      </c>
      <c r="AP142" s="9">
        <f t="shared" si="19"/>
        <v>0.18847287585079542</v>
      </c>
    </row>
    <row r="143" spans="1:42" x14ac:dyDescent="0.35">
      <c r="A143">
        <f t="shared" si="15"/>
        <v>31.528154141053232</v>
      </c>
      <c r="B143">
        <f t="shared" si="16"/>
        <v>18.750254878492086</v>
      </c>
      <c r="C143">
        <f t="shared" si="20"/>
        <v>18.564787506860547</v>
      </c>
      <c r="D143">
        <f t="shared" si="21"/>
        <v>0.18546737163153892</v>
      </c>
      <c r="E143">
        <f t="shared" si="17"/>
        <v>50.245443699247765</v>
      </c>
      <c r="F143">
        <f t="shared" si="17"/>
        <v>19.7548812708825</v>
      </c>
      <c r="AE143" s="28">
        <f>'RIAA Reference'!B134</f>
        <v>31.528154141053232</v>
      </c>
      <c r="AF143" s="4">
        <f t="shared" si="22"/>
        <v>198.09723486155889</v>
      </c>
      <c r="AG143" s="28" t="str">
        <f t="shared" si="23"/>
        <v>152970.486055536j</v>
      </c>
      <c r="AH143" s="28" t="str">
        <f t="shared" si="24"/>
        <v>3320+50480.2603983268j</v>
      </c>
      <c r="AI143" s="28" t="str">
        <f t="shared" si="25"/>
        <v>8046.39567759665+36294.5257573393j</v>
      </c>
      <c r="AJ143" s="28">
        <f t="shared" si="26"/>
        <v>50.245443699247765</v>
      </c>
      <c r="AK143" s="28">
        <f t="shared" si="27"/>
        <v>19.7548812708825</v>
      </c>
      <c r="AL143" s="28">
        <f t="shared" si="28"/>
        <v>0.73988319366601007</v>
      </c>
      <c r="AM143" s="28">
        <f t="shared" si="29"/>
        <v>-2.6167367499850136</v>
      </c>
      <c r="AN143" s="28">
        <f t="shared" si="18"/>
        <v>18.750254878492086</v>
      </c>
      <c r="AO143" s="4">
        <f>'RIAA Reference'!H134</f>
        <v>18.564787506860547</v>
      </c>
      <c r="AP143" s="9">
        <f t="shared" si="19"/>
        <v>0.18546737163153892</v>
      </c>
    </row>
    <row r="144" spans="1:42" x14ac:dyDescent="0.35">
      <c r="A144">
        <f t="shared" si="15"/>
        <v>31.88867629952134</v>
      </c>
      <c r="B144">
        <f t="shared" si="16"/>
        <v>18.719298964916245</v>
      </c>
      <c r="C144">
        <f t="shared" si="20"/>
        <v>18.5368740992756</v>
      </c>
      <c r="D144">
        <f t="shared" si="21"/>
        <v>0.18242486564064464</v>
      </c>
      <c r="E144">
        <f t="shared" si="17"/>
        <v>49.872871262348227</v>
      </c>
      <c r="F144">
        <f t="shared" si="17"/>
        <v>19.684601542492238</v>
      </c>
      <c r="AE144" s="28">
        <f>'RIAA Reference'!B135</f>
        <v>31.88867629952134</v>
      </c>
      <c r="AF144" s="4">
        <f t="shared" si="22"/>
        <v>200.36246239055839</v>
      </c>
      <c r="AG144" s="28" t="str">
        <f t="shared" si="23"/>
        <v>151241.055542439j</v>
      </c>
      <c r="AH144" s="28" t="str">
        <f t="shared" si="24"/>
        <v>3320+49909.5483290049j</v>
      </c>
      <c r="AI144" s="28" t="str">
        <f t="shared" si="25"/>
        <v>7911.36471393205+35907.6136855394j</v>
      </c>
      <c r="AJ144" s="28">
        <f t="shared" si="26"/>
        <v>49.872871262348227</v>
      </c>
      <c r="AK144" s="28">
        <f t="shared" si="27"/>
        <v>19.684601542492238</v>
      </c>
      <c r="AL144" s="28">
        <f t="shared" si="28"/>
        <v>0.73725099410083317</v>
      </c>
      <c r="AM144" s="28">
        <f t="shared" si="29"/>
        <v>-2.6476926635608522</v>
      </c>
      <c r="AN144" s="28">
        <f t="shared" si="18"/>
        <v>18.719298964916245</v>
      </c>
      <c r="AO144" s="4">
        <f>'RIAA Reference'!H135</f>
        <v>18.5368740992756</v>
      </c>
      <c r="AP144" s="9">
        <f t="shared" si="19"/>
        <v>0.18242486564064464</v>
      </c>
    </row>
    <row r="145" spans="1:42" x14ac:dyDescent="0.35">
      <c r="A145">
        <f t="shared" si="15"/>
        <v>32.254529308409204</v>
      </c>
      <c r="B145">
        <f t="shared" si="16"/>
        <v>18.687759297222723</v>
      </c>
      <c r="C145">
        <f t="shared" si="20"/>
        <v>18.50841379993356</v>
      </c>
      <c r="D145">
        <f t="shared" si="21"/>
        <v>0.17934549728916238</v>
      </c>
      <c r="E145">
        <f t="shared" si="17"/>
        <v>49.504301399808483</v>
      </c>
      <c r="F145">
        <f t="shared" si="17"/>
        <v>19.613253644725347</v>
      </c>
      <c r="AE145" s="28">
        <f>'RIAA Reference'!B136</f>
        <v>32.254529308409204</v>
      </c>
      <c r="AF145" s="4">
        <f t="shared" si="22"/>
        <v>202.66118464059005</v>
      </c>
      <c r="AG145" s="28" t="str">
        <f t="shared" si="23"/>
        <v>149525.575688168j</v>
      </c>
      <c r="AH145" s="28" t="str">
        <f t="shared" si="24"/>
        <v>3320+49343.4399770954j</v>
      </c>
      <c r="AI145" s="28" t="str">
        <f t="shared" si="25"/>
        <v>7778.77285014451+35523.09220537j</v>
      </c>
      <c r="AJ145" s="28">
        <f t="shared" si="26"/>
        <v>49.504301399808483</v>
      </c>
      <c r="AK145" s="28">
        <f t="shared" si="27"/>
        <v>19.613253644725347</v>
      </c>
      <c r="AL145" s="28">
        <f t="shared" si="28"/>
        <v>0.73457878819196254</v>
      </c>
      <c r="AM145" s="28">
        <f t="shared" si="29"/>
        <v>-2.6792323312543758</v>
      </c>
      <c r="AN145" s="28">
        <f t="shared" si="18"/>
        <v>18.687759297222723</v>
      </c>
      <c r="AO145" s="4">
        <f>'RIAA Reference'!H136</f>
        <v>18.50841379993356</v>
      </c>
      <c r="AP145" s="9">
        <f t="shared" si="19"/>
        <v>0.17934549728916238</v>
      </c>
    </row>
    <row r="146" spans="1:42" x14ac:dyDescent="0.35">
      <c r="A146">
        <f t="shared" si="15"/>
        <v>32.625805923790466</v>
      </c>
      <c r="B146">
        <f t="shared" si="16"/>
        <v>18.655626968595783</v>
      </c>
      <c r="C146">
        <f t="shared" si="20"/>
        <v>18.479397533438174</v>
      </c>
      <c r="D146">
        <f t="shared" si="21"/>
        <v>0.1762294351576088</v>
      </c>
      <c r="E146">
        <f t="shared" si="17"/>
        <v>49.139736350185402</v>
      </c>
      <c r="F146">
        <f t="shared" si="17"/>
        <v>19.540830983835644</v>
      </c>
      <c r="AE146" s="28">
        <f>'RIAA Reference'!B137</f>
        <v>32.625805923790466</v>
      </c>
      <c r="AF146" s="4">
        <f t="shared" si="22"/>
        <v>204.99398441525295</v>
      </c>
      <c r="AG146" s="28" t="str">
        <f t="shared" si="23"/>
        <v>147823.997808862j</v>
      </c>
      <c r="AH146" s="28" t="str">
        <f t="shared" si="24"/>
        <v>3320+48781.9192769245j</v>
      </c>
      <c r="AI146" s="28" t="str">
        <f t="shared" si="25"/>
        <v>7648.58883577589+35140.9751366769j</v>
      </c>
      <c r="AJ146" s="28">
        <f t="shared" si="26"/>
        <v>49.139736350185402</v>
      </c>
      <c r="AK146" s="28">
        <f t="shared" si="27"/>
        <v>19.540830983835644</v>
      </c>
      <c r="AL146" s="28">
        <f t="shared" si="28"/>
        <v>0.73186632898261061</v>
      </c>
      <c r="AM146" s="28">
        <f t="shared" si="29"/>
        <v>-2.7113646598813155</v>
      </c>
      <c r="AN146" s="28">
        <f t="shared" si="18"/>
        <v>18.655626968595783</v>
      </c>
      <c r="AO146" s="4">
        <f>'RIAA Reference'!H137</f>
        <v>18.479397533438174</v>
      </c>
      <c r="AP146" s="9">
        <f t="shared" si="19"/>
        <v>0.1762294351576088</v>
      </c>
    </row>
    <row r="147" spans="1:42" x14ac:dyDescent="0.35">
      <c r="A147">
        <f t="shared" si="15"/>
        <v>33.002600733449597</v>
      </c>
      <c r="B147">
        <f t="shared" si="16"/>
        <v>18.622893047013381</v>
      </c>
      <c r="C147">
        <f t="shared" si="20"/>
        <v>18.449816169197018</v>
      </c>
      <c r="D147">
        <f t="shared" si="21"/>
        <v>0.17307687781636361</v>
      </c>
      <c r="E147">
        <f t="shared" si="17"/>
        <v>48.779177675829963</v>
      </c>
      <c r="F147">
        <f t="shared" si="17"/>
        <v>19.467327374032433</v>
      </c>
      <c r="AE147" s="28">
        <f>'RIAA Reference'!B138</f>
        <v>33.002600733449597</v>
      </c>
      <c r="AF147" s="4">
        <f t="shared" si="22"/>
        <v>207.36145602712475</v>
      </c>
      <c r="AG147" s="28" t="str">
        <f t="shared" si="23"/>
        <v>146136.272784786j</v>
      </c>
      <c r="AH147" s="28" t="str">
        <f t="shared" si="24"/>
        <v>3320+48224.9700189794j</v>
      </c>
      <c r="AI147" s="28" t="str">
        <f t="shared" si="25"/>
        <v>7520.78150592249+34761.2756937098j</v>
      </c>
      <c r="AJ147" s="28">
        <f t="shared" si="26"/>
        <v>48.779177675829963</v>
      </c>
      <c r="AK147" s="28">
        <f t="shared" si="27"/>
        <v>19.467327374032433</v>
      </c>
      <c r="AL147" s="28">
        <f t="shared" si="28"/>
        <v>0.72911338479522336</v>
      </c>
      <c r="AM147" s="28">
        <f t="shared" si="29"/>
        <v>-2.744098581463716</v>
      </c>
      <c r="AN147" s="28">
        <f t="shared" si="18"/>
        <v>18.622893047013381</v>
      </c>
      <c r="AO147" s="4">
        <f>'RIAA Reference'!H138</f>
        <v>18.449816169197018</v>
      </c>
      <c r="AP147" s="9">
        <f t="shared" si="19"/>
        <v>0.17307687781636361</v>
      </c>
    </row>
    <row r="148" spans="1:42" x14ac:dyDescent="0.35">
      <c r="A148">
        <f t="shared" si="15"/>
        <v>33.385010197033957</v>
      </c>
      <c r="B148">
        <f t="shared" si="16"/>
        <v>18.589548580427916</v>
      </c>
      <c r="C148">
        <f t="shared" si="20"/>
        <v>18.419660525800673</v>
      </c>
      <c r="D148">
        <f t="shared" si="21"/>
        <v>0.16988805462724343</v>
      </c>
      <c r="E148">
        <f t="shared" si="17"/>
        <v>48.422626260633116</v>
      </c>
      <c r="F148">
        <f t="shared" si="17"/>
        <v>19.392737056714974</v>
      </c>
      <c r="AE148" s="28">
        <f>'RIAA Reference'!B139</f>
        <v>33.385010197033957</v>
      </c>
      <c r="AF148" s="4">
        <f t="shared" si="22"/>
        <v>209.76420555004441</v>
      </c>
      <c r="AG148" s="28" t="str">
        <f t="shared" si="23"/>
        <v>144462.351064947j</v>
      </c>
      <c r="AH148" s="28" t="str">
        <f t="shared" si="24"/>
        <v>3320+47672.5758514326j</v>
      </c>
      <c r="AI148" s="28" t="str">
        <f t="shared" si="25"/>
        <v>7395.31978981336+34384.0064914971j</v>
      </c>
      <c r="AJ148" s="28">
        <f t="shared" si="26"/>
        <v>48.422626260633116</v>
      </c>
      <c r="AK148" s="28">
        <f t="shared" si="27"/>
        <v>19.392737056714974</v>
      </c>
      <c r="AL148" s="28">
        <f t="shared" si="28"/>
        <v>0.72631973995187327</v>
      </c>
      <c r="AM148" s="28">
        <f t="shared" si="29"/>
        <v>-2.7774430480491836</v>
      </c>
      <c r="AN148" s="28">
        <f t="shared" si="18"/>
        <v>18.589548580427916</v>
      </c>
      <c r="AO148" s="4">
        <f>'RIAA Reference'!H139</f>
        <v>18.419660525800673</v>
      </c>
      <c r="AP148" s="9">
        <f t="shared" si="19"/>
        <v>0.16988805462724343</v>
      </c>
    </row>
    <row r="149" spans="1:42" x14ac:dyDescent="0.35">
      <c r="A149">
        <f t="shared" ref="A149:A212" si="30">AE149</f>
        <v>33.773132687168506</v>
      </c>
      <c r="B149">
        <f t="shared" ref="B149:B212" si="31">AN149</f>
        <v>18.555584602141497</v>
      </c>
      <c r="C149">
        <f t="shared" si="20"/>
        <v>18.388921375618654</v>
      </c>
      <c r="D149">
        <f t="shared" si="21"/>
        <v>0.16666322652284293</v>
      </c>
      <c r="E149">
        <f t="shared" ref="E149:F212" si="32">AJ149</f>
        <v>48.070082307841595</v>
      </c>
      <c r="F149">
        <f t="shared" si="32"/>
        <v>19.317054719789461</v>
      </c>
      <c r="AE149" s="28">
        <f>'RIAA Reference'!B140</f>
        <v>33.773132687168506</v>
      </c>
      <c r="AF149" s="4">
        <f t="shared" si="22"/>
        <v>212.20285107744377</v>
      </c>
      <c r="AG149" s="28" t="str">
        <f t="shared" si="23"/>
        <v>142802.182671764j</v>
      </c>
      <c r="AH149" s="28" t="str">
        <f t="shared" si="24"/>
        <v>3320+47124.7202816822j</v>
      </c>
      <c r="AI149" s="28" t="str">
        <f t="shared" si="25"/>
        <v>7272.17271915368+34009.1795523305j</v>
      </c>
      <c r="AJ149" s="28">
        <f t="shared" si="26"/>
        <v>48.070082307841595</v>
      </c>
      <c r="AK149" s="28">
        <f t="shared" si="27"/>
        <v>19.317054719789461</v>
      </c>
      <c r="AL149" s="28">
        <f t="shared" si="28"/>
        <v>0.72348519549773438</v>
      </c>
      <c r="AM149" s="28">
        <f t="shared" si="29"/>
        <v>-2.8114070263356021</v>
      </c>
      <c r="AN149" s="28">
        <f t="shared" ref="AN149:AN212" si="33">AM149-$AM$15+$AO$15</f>
        <v>18.555584602141497</v>
      </c>
      <c r="AO149" s="4">
        <f>'RIAA Reference'!H140</f>
        <v>18.388921375618654</v>
      </c>
      <c r="AP149" s="9">
        <f t="shared" ref="AP149:AP212" si="34">AN149-AO149</f>
        <v>0.16666322652284293</v>
      </c>
    </row>
    <row r="150" spans="1:42" x14ac:dyDescent="0.35">
      <c r="A150">
        <f t="shared" si="30"/>
        <v>34.16706853155776</v>
      </c>
      <c r="B150">
        <f t="shared" si="31"/>
        <v>18.520992136374204</v>
      </c>
      <c r="C150">
        <f t="shared" ref="C150:C213" si="35">AO150</f>
        <v>18.357589449613059</v>
      </c>
      <c r="D150">
        <f t="shared" ref="D150:D213" si="36">AP150</f>
        <v>0.16340268676114533</v>
      </c>
      <c r="E150">
        <f t="shared" si="32"/>
        <v>47.72154533795424</v>
      </c>
      <c r="F150">
        <f t="shared" si="32"/>
        <v>19.240275517029712</v>
      </c>
      <c r="AE150" s="28">
        <f>'RIAA Reference'!B141</f>
        <v>34.16706853155776</v>
      </c>
      <c r="AF150" s="4">
        <f t="shared" ref="AF150:AF213" si="37">AE150*2*PI()</f>
        <v>214.67802298688173</v>
      </c>
      <c r="AG150" s="28" t="str">
        <f t="shared" ref="AG150:AG213" si="38">COMPLEX(0,1/$AF150/AG$15/0.000000001,"j")</f>
        <v>141155.717205771j</v>
      </c>
      <c r="AH150" s="28" t="str">
        <f t="shared" ref="AH150:AH213" si="39">COMPLEX($AH$9,1/$AF150/AH$15/0.000000001,"j")</f>
        <v>3320+46581.3866779045j</v>
      </c>
      <c r="AI150" s="28" t="str">
        <f t="shared" ref="AI150:AI213" si="40">IMDIV(1,IMSUM(IMDIV(1,AG150),IMDIV(1,AH150),IMDIV(1,$AI$13)))</f>
        <v>7151.30943623289+33636.8063123542j</v>
      </c>
      <c r="AJ150" s="28">
        <f t="shared" ref="AJ150:AJ213" si="41">IF(G133&lt;&gt;"",IMABS(IMSUM(AI150,$AI$9))/1000-$G$4,IMABS(IMSUM(AI150,$AI$9))/1000)</f>
        <v>47.72154533795424</v>
      </c>
      <c r="AK150" s="28">
        <f t="shared" ref="AK150:AK213" si="42">IMABS(IMDIV(1,IMSUM(IMDIV(1,AI150),IMDIV(1,$AI$9))))/1000</f>
        <v>19.240275517029712</v>
      </c>
      <c r="AL150" s="28">
        <f t="shared" ref="AL150:AL213" si="43">IMABS(IMDIV(AI150,IMSUM(AI150,$AI$9)))</f>
        <v>0.72060956992620429</v>
      </c>
      <c r="AM150" s="28">
        <f t="shared" ref="AM150:AM213" si="44">20*LOG(AL150)</f>
        <v>-2.8459994921028948</v>
      </c>
      <c r="AN150" s="28">
        <f t="shared" si="33"/>
        <v>18.520992136374204</v>
      </c>
      <c r="AO150" s="4">
        <f>'RIAA Reference'!H141</f>
        <v>18.357589449613059</v>
      </c>
      <c r="AP150" s="9">
        <f t="shared" si="34"/>
        <v>0.16340268676114533</v>
      </c>
    </row>
    <row r="151" spans="1:42" x14ac:dyDescent="0.35">
      <c r="A151">
        <f t="shared" si="30"/>
        <v>34.56692005610072</v>
      </c>
      <c r="B151">
        <f t="shared" si="31"/>
        <v>18.485762204022944</v>
      </c>
      <c r="C151">
        <f t="shared" si="35"/>
        <v>18.325655442370948</v>
      </c>
      <c r="D151">
        <f t="shared" si="36"/>
        <v>0.16010676165199555</v>
      </c>
      <c r="E151">
        <f t="shared" si="32"/>
        <v>47.377014186709822</v>
      </c>
      <c r="F151">
        <f t="shared" si="32"/>
        <v>19.162395087440665</v>
      </c>
      <c r="AE151" s="28">
        <f>'RIAA Reference'!B142</f>
        <v>34.56692005610072</v>
      </c>
      <c r="AF151" s="4">
        <f t="shared" si="37"/>
        <v>217.19036421094341</v>
      </c>
      <c r="AG151" s="28" t="str">
        <f t="shared" si="38"/>
        <v>139522.90385037j</v>
      </c>
      <c r="AH151" s="28" t="str">
        <f t="shared" si="39"/>
        <v>3320+46042.5582706221j</v>
      </c>
      <c r="AI151" s="28" t="str">
        <f t="shared" si="40"/>
        <v>7032.69920179984+33266.897628252j</v>
      </c>
      <c r="AJ151" s="28">
        <f t="shared" si="41"/>
        <v>47.377014186709822</v>
      </c>
      <c r="AK151" s="28">
        <f t="shared" si="42"/>
        <v>19.162395087440665</v>
      </c>
      <c r="AL151" s="28">
        <f t="shared" si="43"/>
        <v>0.71769269990414619</v>
      </c>
      <c r="AM151" s="28">
        <f t="shared" si="44"/>
        <v>-2.8812294244541565</v>
      </c>
      <c r="AN151" s="28">
        <f t="shared" si="33"/>
        <v>18.485762204022944</v>
      </c>
      <c r="AO151" s="4">
        <f>'RIAA Reference'!H142</f>
        <v>18.325655442370948</v>
      </c>
      <c r="AP151" s="9">
        <f t="shared" si="34"/>
        <v>0.16010676165199555</v>
      </c>
    </row>
    <row r="152" spans="1:42" x14ac:dyDescent="0.35">
      <c r="A152">
        <f t="shared" si="30"/>
        <v>34.972791629045503</v>
      </c>
      <c r="B152">
        <f t="shared" si="31"/>
        <v>18.449885828608025</v>
      </c>
      <c r="C152">
        <f t="shared" si="35"/>
        <v>18.2931100173553</v>
      </c>
      <c r="D152">
        <f t="shared" si="36"/>
        <v>0.15677581125272511</v>
      </c>
      <c r="E152">
        <f t="shared" si="32"/>
        <v>47.036487003177207</v>
      </c>
      <c r="F152">
        <f t="shared" si="32"/>
        <v>19.083409574583719</v>
      </c>
      <c r="AE152" s="28">
        <f>'RIAA Reference'!B143</f>
        <v>34.972791629045503</v>
      </c>
      <c r="AF152" s="4">
        <f t="shared" si="37"/>
        <v>219.74053051467192</v>
      </c>
      <c r="AG152" s="28" t="str">
        <f t="shared" si="38"/>
        <v>137903.691376621j</v>
      </c>
      <c r="AH152" s="28" t="str">
        <f t="shared" si="39"/>
        <v>3320+45508.218154285j</v>
      </c>
      <c r="AI152" s="28" t="str">
        <f t="shared" si="40"/>
        <v>6916.31140270466+32899.4637840261j</v>
      </c>
      <c r="AJ152" s="28">
        <f t="shared" si="41"/>
        <v>47.036487003177207</v>
      </c>
      <c r="AK152" s="28">
        <f t="shared" si="42"/>
        <v>19.083409574583719</v>
      </c>
      <c r="AL152" s="28">
        <f t="shared" si="43"/>
        <v>0.71473444099564676</v>
      </c>
      <c r="AM152" s="28">
        <f t="shared" si="44"/>
        <v>-2.9171057998690726</v>
      </c>
      <c r="AN152" s="28">
        <f t="shared" si="33"/>
        <v>18.449885828608025</v>
      </c>
      <c r="AO152" s="4">
        <f>'RIAA Reference'!H143</f>
        <v>18.2931100173553</v>
      </c>
      <c r="AP152" s="9">
        <f t="shared" si="34"/>
        <v>0.15677581125272511</v>
      </c>
    </row>
    <row r="153" spans="1:42" x14ac:dyDescent="0.35">
      <c r="A153">
        <f t="shared" si="30"/>
        <v>35.384789706210107</v>
      </c>
      <c r="B153">
        <f t="shared" si="31"/>
        <v>18.413354042404087</v>
      </c>
      <c r="C153">
        <f t="shared" si="35"/>
        <v>18.259943812374608</v>
      </c>
      <c r="D153">
        <f t="shared" si="36"/>
        <v>0.15341023002947907</v>
      </c>
      <c r="E153">
        <f t="shared" si="32"/>
        <v>46.699961247958818</v>
      </c>
      <c r="F153">
        <f t="shared" si="32"/>
        <v>19.003315645815949</v>
      </c>
      <c r="AE153" s="28">
        <f>'RIAA Reference'!B144</f>
        <v>35.384789706210107</v>
      </c>
      <c r="AF153" s="4">
        <f t="shared" si="37"/>
        <v>222.32919077969882</v>
      </c>
      <c r="AG153" s="28" t="str">
        <f t="shared" si="38"/>
        <v>136298.028148076j</v>
      </c>
      <c r="AH153" s="28" t="str">
        <f t="shared" si="39"/>
        <v>3320+44978.349288865j</v>
      </c>
      <c r="AI153" s="28" t="str">
        <f t="shared" si="40"/>
        <v>6802.1155593094+32534.5144978611j</v>
      </c>
      <c r="AJ153" s="28">
        <f t="shared" si="41"/>
        <v>46.699961247958818</v>
      </c>
      <c r="AK153" s="28">
        <f t="shared" si="42"/>
        <v>19.003315645815949</v>
      </c>
      <c r="AL153" s="28">
        <f t="shared" si="43"/>
        <v>0.71173466838262067</v>
      </c>
      <c r="AM153" s="28">
        <f t="shared" si="44"/>
        <v>-2.9536375860730106</v>
      </c>
      <c r="AN153" s="28">
        <f t="shared" si="33"/>
        <v>18.413354042404087</v>
      </c>
      <c r="AO153" s="4">
        <f>'RIAA Reference'!H144</f>
        <v>18.259943812374608</v>
      </c>
      <c r="AP153" s="9">
        <f t="shared" si="34"/>
        <v>0.15341023002947907</v>
      </c>
    </row>
    <row r="154" spans="1:42" x14ac:dyDescent="0.35">
      <c r="A154">
        <f t="shared" si="30"/>
        <v>35.803022877297785</v>
      </c>
      <c r="B154">
        <f t="shared" si="31"/>
        <v>18.376157892750971</v>
      </c>
      <c r="C154">
        <f t="shared" si="35"/>
        <v>18.226147445269959</v>
      </c>
      <c r="D154">
        <f t="shared" si="36"/>
        <v>0.15001044748101222</v>
      </c>
      <c r="E154">
        <f t="shared" si="32"/>
        <v>46.367433691520077</v>
      </c>
      <c r="F154">
        <f t="shared" si="32"/>
        <v>18.922110511399129</v>
      </c>
      <c r="AE154" s="28">
        <f>'RIAA Reference'!B145</f>
        <v>35.803022877297785</v>
      </c>
      <c r="AF154" s="4">
        <f t="shared" si="37"/>
        <v>224.95702729525203</v>
      </c>
      <c r="AG154" s="28" t="str">
        <f t="shared" si="38"/>
        <v>134705.86212565j</v>
      </c>
      <c r="AH154" s="28" t="str">
        <f t="shared" si="39"/>
        <v>3320+44452.9345014645j</v>
      </c>
      <c r="AI154" s="28" t="str">
        <f t="shared" si="40"/>
        <v>6690.08133266777+32172.0589290667j</v>
      </c>
      <c r="AJ154" s="28">
        <f t="shared" si="41"/>
        <v>46.367433691520077</v>
      </c>
      <c r="AK154" s="28">
        <f t="shared" si="42"/>
        <v>18.922110511399129</v>
      </c>
      <c r="AL154" s="28">
        <f t="shared" si="43"/>
        <v>0.70869327758049638</v>
      </c>
      <c r="AM154" s="28">
        <f t="shared" si="44"/>
        <v>-2.9908337357261283</v>
      </c>
      <c r="AN154" s="28">
        <f t="shared" si="33"/>
        <v>18.376157892750971</v>
      </c>
      <c r="AO154" s="4">
        <f>'RIAA Reference'!H145</f>
        <v>18.226147445269959</v>
      </c>
      <c r="AP154" s="9">
        <f t="shared" si="34"/>
        <v>0.15001044748101222</v>
      </c>
    </row>
    <row r="155" spans="1:42" x14ac:dyDescent="0.35">
      <c r="A155">
        <f t="shared" si="30"/>
        <v>36.227601913335278</v>
      </c>
      <c r="B155">
        <f t="shared" si="31"/>
        <v>18.338288448540588</v>
      </c>
      <c r="C155">
        <f t="shared" si="35"/>
        <v>18.191711519818295</v>
      </c>
      <c r="D155">
        <f t="shared" si="36"/>
        <v>0.14657692872229333</v>
      </c>
      <c r="E155">
        <f t="shared" si="32"/>
        <v>46.038900412657725</v>
      </c>
      <c r="F155">
        <f t="shared" si="32"/>
        <v>18.839791943430846</v>
      </c>
      <c r="AE155" s="28">
        <f>'RIAA Reference'!B146</f>
        <v>36.227601913335278</v>
      </c>
      <c r="AF155" s="4">
        <f t="shared" si="37"/>
        <v>227.62473605621929</v>
      </c>
      <c r="AG155" s="28" t="str">
        <f t="shared" si="38"/>
        <v>133127.140872537j</v>
      </c>
      <c r="AH155" s="28" t="str">
        <f t="shared" si="39"/>
        <v>3320+43931.9564879371j</v>
      </c>
      <c r="AI155" s="28" t="str">
        <f t="shared" si="40"/>
        <v>6580.17853147658+31812.1056850951j</v>
      </c>
      <c r="AJ155" s="28">
        <f t="shared" si="41"/>
        <v>46.038900412657725</v>
      </c>
      <c r="AK155" s="28">
        <f t="shared" si="42"/>
        <v>18.839791943430846</v>
      </c>
      <c r="AL155" s="28">
        <f t="shared" si="43"/>
        <v>0.70561018514722507</v>
      </c>
      <c r="AM155" s="28">
        <f t="shared" si="44"/>
        <v>-3.0287031799365089</v>
      </c>
      <c r="AN155" s="28">
        <f t="shared" si="33"/>
        <v>18.338288448540588</v>
      </c>
      <c r="AO155" s="4">
        <f>'RIAA Reference'!H146</f>
        <v>18.191711519818295</v>
      </c>
      <c r="AP155" s="9">
        <f t="shared" si="34"/>
        <v>0.14657692872229333</v>
      </c>
    </row>
    <row r="156" spans="1:42" x14ac:dyDescent="0.35">
      <c r="A156">
        <f t="shared" si="30"/>
        <v>36.658639815263491</v>
      </c>
      <c r="B156">
        <f t="shared" si="31"/>
        <v>18.299736806873693</v>
      </c>
      <c r="C156">
        <f t="shared" si="35"/>
        <v>18.15662663184974</v>
      </c>
      <c r="D156">
        <f t="shared" si="36"/>
        <v>0.14311017502395273</v>
      </c>
      <c r="E156">
        <f t="shared" si="32"/>
        <v>45.714356797119109</v>
      </c>
      <c r="F156">
        <f t="shared" si="32"/>
        <v>18.756358294544132</v>
      </c>
      <c r="AE156" s="28">
        <f>'RIAA Reference'!B147</f>
        <v>36.658639815263491</v>
      </c>
      <c r="AF156" s="4">
        <f t="shared" si="37"/>
        <v>230.33302706845214</v>
      </c>
      <c r="AG156" s="28" t="str">
        <f t="shared" si="38"/>
        <v>131561.811559159j</v>
      </c>
      <c r="AH156" s="28" t="str">
        <f t="shared" si="39"/>
        <v>3320+43415.3978145224j</v>
      </c>
      <c r="AI156" s="28" t="str">
        <f t="shared" si="40"/>
        <v>6472.3771187994+31454.6628286247j</v>
      </c>
      <c r="AJ156" s="28">
        <f t="shared" si="41"/>
        <v>45.714356797119109</v>
      </c>
      <c r="AK156" s="28">
        <f t="shared" si="42"/>
        <v>18.756358294544132</v>
      </c>
      <c r="AL156" s="28">
        <f t="shared" si="43"/>
        <v>0.70248532938367569</v>
      </c>
      <c r="AM156" s="28">
        <f t="shared" si="44"/>
        <v>-3.0672548216034072</v>
      </c>
      <c r="AN156" s="28">
        <f t="shared" si="33"/>
        <v>18.299736806873693</v>
      </c>
      <c r="AO156" s="4">
        <f>'RIAA Reference'!H147</f>
        <v>18.15662663184974</v>
      </c>
      <c r="AP156" s="9">
        <f t="shared" si="34"/>
        <v>0.14311017502395273</v>
      </c>
    </row>
    <row r="157" spans="1:42" x14ac:dyDescent="0.35">
      <c r="A157">
        <f t="shared" si="30"/>
        <v>37.096251863710826</v>
      </c>
      <c r="B157">
        <f t="shared" si="31"/>
        <v>18.260494099881171</v>
      </c>
      <c r="C157">
        <f t="shared" si="35"/>
        <v>18.120883375576355</v>
      </c>
      <c r="D157">
        <f t="shared" si="36"/>
        <v>0.13961072430481636</v>
      </c>
      <c r="E157">
        <f t="shared" si="32"/>
        <v>45.393797536386359</v>
      </c>
      <c r="F157">
        <f t="shared" si="32"/>
        <v>18.671808516328337</v>
      </c>
      <c r="AE157" s="28">
        <f>'RIAA Reference'!B148</f>
        <v>37.096251863710826</v>
      </c>
      <c r="AF157" s="4">
        <f t="shared" si="37"/>
        <v>233.0826246615012</v>
      </c>
      <c r="AG157" s="28" t="str">
        <f t="shared" si="38"/>
        <v>130009.820968159j</v>
      </c>
      <c r="AH157" s="28" t="str">
        <f t="shared" si="39"/>
        <v>3320+42903.2409194924j</v>
      </c>
      <c r="AI157" s="28" t="str">
        <f t="shared" si="40"/>
        <v>6366.64721856483+31099.737884706j</v>
      </c>
      <c r="AJ157" s="28">
        <f t="shared" si="41"/>
        <v>45.393797536386359</v>
      </c>
      <c r="AK157" s="28">
        <f t="shared" si="42"/>
        <v>18.671808516328337</v>
      </c>
      <c r="AL157" s="28">
        <f t="shared" si="43"/>
        <v>0.69931867102353351</v>
      </c>
      <c r="AM157" s="28">
        <f t="shared" si="44"/>
        <v>-3.1064975285959258</v>
      </c>
      <c r="AN157" s="28">
        <f t="shared" si="33"/>
        <v>18.260494099881171</v>
      </c>
      <c r="AO157" s="4">
        <f>'RIAA Reference'!H148</f>
        <v>18.120883375576355</v>
      </c>
      <c r="AP157" s="9">
        <f t="shared" si="34"/>
        <v>0.13961072430481636</v>
      </c>
    </row>
    <row r="158" spans="1:42" x14ac:dyDescent="0.35">
      <c r="A158">
        <f t="shared" si="30"/>
        <v>37.540555669980499</v>
      </c>
      <c r="B158">
        <f t="shared" si="31"/>
        <v>18.220551501703302</v>
      </c>
      <c r="C158">
        <f t="shared" si="35"/>
        <v>18.084472350128891</v>
      </c>
      <c r="D158">
        <f t="shared" si="36"/>
        <v>0.13607915157441042</v>
      </c>
      <c r="E158">
        <f t="shared" si="32"/>
        <v>45.07721662663959</v>
      </c>
      <c r="F158">
        <f t="shared" si="32"/>
        <v>18.586142177415926</v>
      </c>
      <c r="AE158" s="28">
        <f>'RIAA Reference'!B149</f>
        <v>37.540555669980499</v>
      </c>
      <c r="AF158" s="4">
        <f t="shared" si="37"/>
        <v>235.87426780897877</v>
      </c>
      <c r="AG158" s="28" t="str">
        <f t="shared" si="38"/>
        <v>128471.115499428j</v>
      </c>
      <c r="AH158" s="28" t="str">
        <f t="shared" si="39"/>
        <v>3320+42395.4681148112j</v>
      </c>
      <c r="AI158" s="28" t="str">
        <f t="shared" si="40"/>
        <v>6262.95912184066+30747.3378479642j</v>
      </c>
      <c r="AJ158" s="28">
        <f t="shared" si="41"/>
        <v>45.07721662663959</v>
      </c>
      <c r="AK158" s="28">
        <f t="shared" si="42"/>
        <v>18.586142177415926</v>
      </c>
      <c r="AL158" s="28">
        <f t="shared" si="43"/>
        <v>0.69611019391070739</v>
      </c>
      <c r="AM158" s="28">
        <f t="shared" si="44"/>
        <v>-3.1464401267737969</v>
      </c>
      <c r="AN158" s="28">
        <f t="shared" si="33"/>
        <v>18.220551501703302</v>
      </c>
      <c r="AO158" s="4">
        <f>'RIAA Reference'!H149</f>
        <v>18.084472350128891</v>
      </c>
      <c r="AP158" s="9">
        <f t="shared" si="34"/>
        <v>0.13607915157441042</v>
      </c>
    </row>
    <row r="159" spans="1:42" x14ac:dyDescent="0.35">
      <c r="A159">
        <f t="shared" si="30"/>
        <v>37.991671228283224</v>
      </c>
      <c r="B159">
        <f t="shared" si="31"/>
        <v>18.179900235619481</v>
      </c>
      <c r="C159">
        <f t="shared" si="35"/>
        <v>18.047384166297679</v>
      </c>
      <c r="D159">
        <f t="shared" si="36"/>
        <v>0.13251606932180238</v>
      </c>
      <c r="E159">
        <f t="shared" si="32"/>
        <v>44.764607367912305</v>
      </c>
      <c r="F159">
        <f t="shared" si="32"/>
        <v>18.499359481180779</v>
      </c>
      <c r="AE159" s="28">
        <f>'RIAA Reference'!B150</f>
        <v>37.991671228283224</v>
      </c>
      <c r="AF159" s="4">
        <f t="shared" si="37"/>
        <v>238.70871045674659</v>
      </c>
      <c r="AG159" s="28" t="str">
        <f t="shared" si="38"/>
        <v>126945.641175172j</v>
      </c>
      <c r="AH159" s="28" t="str">
        <f t="shared" si="39"/>
        <v>3320+41892.0615878069j</v>
      </c>
      <c r="AI159" s="28" t="str">
        <f t="shared" si="40"/>
        <v>6161.28329288641+30397.4691898522j</v>
      </c>
      <c r="AJ159" s="28">
        <f t="shared" si="41"/>
        <v>44.764607367912305</v>
      </c>
      <c r="AK159" s="28">
        <f t="shared" si="42"/>
        <v>18.499359481180779</v>
      </c>
      <c r="AL159" s="28">
        <f t="shared" si="43"/>
        <v>0.69285990566220157</v>
      </c>
      <c r="AM159" s="28">
        <f t="shared" si="44"/>
        <v>-3.1870913928576154</v>
      </c>
      <c r="AN159" s="28">
        <f t="shared" si="33"/>
        <v>18.179900235619481</v>
      </c>
      <c r="AO159" s="4">
        <f>'RIAA Reference'!H150</f>
        <v>18.047384166297679</v>
      </c>
      <c r="AP159" s="9">
        <f t="shared" si="34"/>
        <v>0.13251606932180238</v>
      </c>
    </row>
    <row r="160" spans="1:42" x14ac:dyDescent="0.35">
      <c r="A160">
        <f t="shared" si="30"/>
        <v>38.44972096924905</v>
      </c>
      <c r="B160">
        <f t="shared" si="31"/>
        <v>18.13853158132093</v>
      </c>
      <c r="C160">
        <f t="shared" si="35"/>
        <v>18.009609453472816</v>
      </c>
      <c r="D160">
        <f t="shared" si="36"/>
        <v>0.12892212784811363</v>
      </c>
      <c r="E160">
        <f t="shared" si="32"/>
        <v>44.455962363455285</v>
      </c>
      <c r="F160">
        <f t="shared" si="32"/>
        <v>18.411461282994299</v>
      </c>
      <c r="AE160" s="28">
        <f>'RIAA Reference'!B151</f>
        <v>38.44972096924905</v>
      </c>
      <c r="AF160" s="4">
        <f t="shared" si="37"/>
        <v>241.58672185914048</v>
      </c>
      <c r="AG160" s="28" t="str">
        <f t="shared" si="38"/>
        <v>125433.343645015j</v>
      </c>
      <c r="AH160" s="28" t="str">
        <f t="shared" si="39"/>
        <v>3320+41393.0034028551j</v>
      </c>
      <c r="AI160" s="28" t="str">
        <f t="shared" si="40"/>
        <v>6061.59037498596+30050.1378659496j</v>
      </c>
      <c r="AJ160" s="28">
        <f t="shared" si="41"/>
        <v>44.455962363455285</v>
      </c>
      <c r="AK160" s="28">
        <f t="shared" si="42"/>
        <v>18.411461282994299</v>
      </c>
      <c r="AL160" s="28">
        <f t="shared" si="43"/>
        <v>0.68956783831439228</v>
      </c>
      <c r="AM160" s="28">
        <f t="shared" si="44"/>
        <v>-3.2284600471561693</v>
      </c>
      <c r="AN160" s="28">
        <f t="shared" si="33"/>
        <v>18.13853158132093</v>
      </c>
      <c r="AO160" s="4">
        <f>'RIAA Reference'!H151</f>
        <v>18.009609453472816</v>
      </c>
      <c r="AP160" s="9">
        <f t="shared" si="34"/>
        <v>0.12892212784811363</v>
      </c>
    </row>
    <row r="161" spans="1:42" x14ac:dyDescent="0.35">
      <c r="A161">
        <f t="shared" si="30"/>
        <v>38.914829814751535</v>
      </c>
      <c r="B161">
        <f t="shared" si="31"/>
        <v>18.096436882317743</v>
      </c>
      <c r="C161">
        <f t="shared" si="35"/>
        <v>17.971138866778372</v>
      </c>
      <c r="D161">
        <f t="shared" si="36"/>
        <v>0.12529801553937148</v>
      </c>
      <c r="E161">
        <f t="shared" si="32"/>
        <v>44.151273519320355</v>
      </c>
      <c r="F161">
        <f t="shared" si="32"/>
        <v>18.322449106980923</v>
      </c>
      <c r="AE161" s="28">
        <f>'RIAA Reference'!B152</f>
        <v>38.914829814751535</v>
      </c>
      <c r="AF161" s="4">
        <f t="shared" si="37"/>
        <v>244.50908692344095</v>
      </c>
      <c r="AG161" s="28" t="str">
        <f t="shared" si="38"/>
        <v>123934.168191134j</v>
      </c>
      <c r="AH161" s="28" t="str">
        <f t="shared" si="39"/>
        <v>3320+40898.2755030742j</v>
      </c>
      <c r="AI161" s="28" t="str">
        <f t="shared" si="40"/>
        <v>5963.85119606213+29705.3493233012j</v>
      </c>
      <c r="AJ161" s="28">
        <f t="shared" si="41"/>
        <v>44.151273519320355</v>
      </c>
      <c r="AK161" s="28">
        <f t="shared" si="42"/>
        <v>18.322449106980923</v>
      </c>
      <c r="AL161" s="28">
        <f t="shared" si="43"/>
        <v>0.68623404895059814</v>
      </c>
      <c r="AM161" s="28">
        <f t="shared" si="44"/>
        <v>-3.2705547461593554</v>
      </c>
      <c r="AN161" s="28">
        <f t="shared" si="33"/>
        <v>18.096436882317743</v>
      </c>
      <c r="AO161" s="4">
        <f>'RIAA Reference'!H152</f>
        <v>17.971138866778372</v>
      </c>
      <c r="AP161" s="9">
        <f t="shared" si="34"/>
        <v>0.12529801553937148</v>
      </c>
    </row>
    <row r="162" spans="1:42" x14ac:dyDescent="0.35">
      <c r="A162">
        <f t="shared" si="30"/>
        <v>39.387125234079058</v>
      </c>
      <c r="B162">
        <f t="shared" si="31"/>
        <v>18.053607553471267</v>
      </c>
      <c r="C162">
        <f t="shared" si="35"/>
        <v>17.93196309439443</v>
      </c>
      <c r="D162">
        <f t="shared" si="36"/>
        <v>0.12164445907683685</v>
      </c>
      <c r="E162">
        <f t="shared" si="32"/>
        <v>43.850532044183389</v>
      </c>
      <c r="F162">
        <f t="shared" si="32"/>
        <v>18.232325162218331</v>
      </c>
      <c r="AE162" s="28">
        <f>'RIAA Reference'!B153</f>
        <v>39.387125234079058</v>
      </c>
      <c r="AF162" s="4">
        <f t="shared" si="37"/>
        <v>247.47660656280786</v>
      </c>
      <c r="AG162" s="28" t="str">
        <f t="shared" si="38"/>
        <v>122448.059733434j</v>
      </c>
      <c r="AH162" s="28" t="str">
        <f t="shared" si="39"/>
        <v>3320+40407.8597120332j</v>
      </c>
      <c r="AI162" s="28" t="str">
        <f t="shared" si="40"/>
        <v>5868.03677407635+29363.1085077919j</v>
      </c>
      <c r="AJ162" s="28">
        <f t="shared" si="41"/>
        <v>43.850532044183389</v>
      </c>
      <c r="AK162" s="28">
        <f t="shared" si="42"/>
        <v>18.232325162218331</v>
      </c>
      <c r="AL162" s="28">
        <f t="shared" si="43"/>
        <v>0.68285862030780364</v>
      </c>
      <c r="AM162" s="28">
        <f t="shared" si="44"/>
        <v>-3.313384075005831</v>
      </c>
      <c r="AN162" s="28">
        <f t="shared" si="33"/>
        <v>18.053607553471267</v>
      </c>
      <c r="AO162" s="4">
        <f>'RIAA Reference'!H153</f>
        <v>17.93196309439443</v>
      </c>
      <c r="AP162" s="9">
        <f t="shared" si="34"/>
        <v>0.12164445907683685</v>
      </c>
    </row>
    <row r="163" spans="1:42" x14ac:dyDescent="0.35">
      <c r="A163">
        <f t="shared" si="30"/>
        <v>39.866737301489408</v>
      </c>
      <c r="B163">
        <f t="shared" si="31"/>
        <v>18.010035088642411</v>
      </c>
      <c r="C163">
        <f t="shared" si="35"/>
        <v>17.892072865060271</v>
      </c>
      <c r="D163">
        <f t="shared" si="36"/>
        <v>0.11796222358213981</v>
      </c>
      <c r="E163">
        <f t="shared" si="32"/>
        <v>43.553728449418614</v>
      </c>
      <c r="F163">
        <f t="shared" si="32"/>
        <v>18.141092358322954</v>
      </c>
      <c r="AE163" s="28">
        <f>'RIAA Reference'!B154</f>
        <v>39.866737301489408</v>
      </c>
      <c r="AF163" s="4">
        <f t="shared" si="37"/>
        <v>250.49009805790661</v>
      </c>
      <c r="AG163" s="28" t="str">
        <f t="shared" si="38"/>
        <v>120974.962834759j</v>
      </c>
      <c r="AH163" s="28" t="str">
        <f t="shared" si="39"/>
        <v>3320+39921.7377354703j</v>
      </c>
      <c r="AI163" s="28" t="str">
        <f t="shared" si="40"/>
        <v>5774.11832221529+29023.419871553j</v>
      </c>
      <c r="AJ163" s="28">
        <f t="shared" si="41"/>
        <v>43.553728449418614</v>
      </c>
      <c r="AK163" s="28">
        <f t="shared" si="42"/>
        <v>18.141092358322954</v>
      </c>
      <c r="AL163" s="28">
        <f t="shared" si="43"/>
        <v>0.67944166136041095</v>
      </c>
      <c r="AM163" s="28">
        <f t="shared" si="44"/>
        <v>-3.3569565398346879</v>
      </c>
      <c r="AN163" s="28">
        <f t="shared" si="33"/>
        <v>18.010035088642411</v>
      </c>
      <c r="AO163" s="4">
        <f>'RIAA Reference'!H154</f>
        <v>17.892072865060271</v>
      </c>
      <c r="AP163" s="9">
        <f t="shared" si="34"/>
        <v>0.11796222358213981</v>
      </c>
    </row>
    <row r="164" spans="1:42" x14ac:dyDescent="0.35">
      <c r="A164">
        <f t="shared" si="30"/>
        <v>40.353798755184322</v>
      </c>
      <c r="B164">
        <f t="shared" si="31"/>
        <v>17.96571106844468</v>
      </c>
      <c r="C164">
        <f t="shared" si="35"/>
        <v>17.851458955750893</v>
      </c>
      <c r="D164">
        <f t="shared" si="36"/>
        <v>0.11425211269378721</v>
      </c>
      <c r="E164">
        <f t="shared" si="32"/>
        <v>43.260852549438745</v>
      </c>
      <c r="F164">
        <f t="shared" si="32"/>
        <v>18.048754320363294</v>
      </c>
      <c r="AE164" s="28">
        <f>'RIAA Reference'!B155</f>
        <v>40.353798755184322</v>
      </c>
      <c r="AF164" s="4">
        <f t="shared" si="37"/>
        <v>253.55039542745601</v>
      </c>
      <c r="AG164" s="28" t="str">
        <f t="shared" si="38"/>
        <v>119514.821706127j</v>
      </c>
      <c r="AH164" s="28" t="str">
        <f t="shared" si="39"/>
        <v>3320+39439.8911630218j</v>
      </c>
      <c r="AI164" s="28" t="str">
        <f t="shared" si="40"/>
        <v>5682.06725386604+28686.287380391j</v>
      </c>
      <c r="AJ164" s="28">
        <f t="shared" si="41"/>
        <v>43.260852549438745</v>
      </c>
      <c r="AK164" s="28">
        <f t="shared" si="42"/>
        <v>18.048754320363294</v>
      </c>
      <c r="AL164" s="28">
        <f t="shared" si="43"/>
        <v>0.6759833078787767</v>
      </c>
      <c r="AM164" s="28">
        <f t="shared" si="44"/>
        <v>-3.4012805600324167</v>
      </c>
      <c r="AN164" s="28">
        <f t="shared" si="33"/>
        <v>17.96571106844468</v>
      </c>
      <c r="AO164" s="4">
        <f>'RIAA Reference'!H155</f>
        <v>17.851458955750893</v>
      </c>
      <c r="AP164" s="9">
        <f t="shared" si="34"/>
        <v>0.11425211269378721</v>
      </c>
    </row>
    <row r="165" spans="1:42" x14ac:dyDescent="0.35">
      <c r="A165">
        <f t="shared" si="30"/>
        <v>40.848445057741422</v>
      </c>
      <c r="B165">
        <f t="shared" si="31"/>
        <v>17.920627168092214</v>
      </c>
      <c r="C165">
        <f t="shared" si="35"/>
        <v>17.810112199518919</v>
      </c>
      <c r="D165">
        <f t="shared" si="36"/>
        <v>0.11051496857329468</v>
      </c>
      <c r="E165">
        <f t="shared" si="32"/>
        <v>42.971893462319599</v>
      </c>
      <c r="F165">
        <f t="shared" si="32"/>
        <v>17.955315403044128</v>
      </c>
      <c r="AE165" s="28">
        <f>'RIAA Reference'!B156</f>
        <v>40.848445057741422</v>
      </c>
      <c r="AF165" s="4">
        <f t="shared" si="37"/>
        <v>256.65834980793346</v>
      </c>
      <c r="AG165" s="28" t="str">
        <f t="shared" si="38"/>
        <v>118067.58021201j</v>
      </c>
      <c r="AH165" s="28" t="str">
        <f t="shared" si="39"/>
        <v>3320+38962.3014699633j</v>
      </c>
      <c r="AI165" s="28" t="str">
        <f t="shared" si="40"/>
        <v>5591.85518738418+28351.7145212411j</v>
      </c>
      <c r="AJ165" s="28">
        <f t="shared" si="41"/>
        <v>42.971893462319599</v>
      </c>
      <c r="AK165" s="28">
        <f t="shared" si="42"/>
        <v>17.955315403044128</v>
      </c>
      <c r="AL165" s="28">
        <f t="shared" si="43"/>
        <v>0.67248372296045433</v>
      </c>
      <c r="AM165" s="28">
        <f t="shared" si="44"/>
        <v>-3.4463644603848835</v>
      </c>
      <c r="AN165" s="28">
        <f t="shared" si="33"/>
        <v>17.920627168092214</v>
      </c>
      <c r="AO165" s="4">
        <f>'RIAA Reference'!H156</f>
        <v>17.810112199518919</v>
      </c>
      <c r="AP165" s="9">
        <f t="shared" si="34"/>
        <v>0.11051496857329468</v>
      </c>
    </row>
    <row r="166" spans="1:42" x14ac:dyDescent="0.35">
      <c r="A166">
        <f t="shared" si="30"/>
        <v>41.35081445804304</v>
      </c>
      <c r="B166">
        <f t="shared" si="31"/>
        <v>17.87477516533075</v>
      </c>
      <c r="C166">
        <f t="shared" si="35"/>
        <v>17.768023493492592</v>
      </c>
      <c r="D166">
        <f t="shared" si="36"/>
        <v>0.10675167183815759</v>
      </c>
      <c r="E166">
        <f t="shared" si="32"/>
        <v>42.686839610721627</v>
      </c>
      <c r="F166">
        <f t="shared" si="32"/>
        <v>17.860780704102552</v>
      </c>
      <c r="AE166" s="28">
        <f>'RIAA Reference'!B157</f>
        <v>41.35081445804304</v>
      </c>
      <c r="AF166" s="4">
        <f t="shared" si="37"/>
        <v>259.81482984268524</v>
      </c>
      <c r="AG166" s="28" t="str">
        <f t="shared" si="38"/>
        <v>116633.18187564j</v>
      </c>
      <c r="AH166" s="28" t="str">
        <f t="shared" si="39"/>
        <v>3320+38488.9500189611j</v>
      </c>
      <c r="AI166" s="28" t="str">
        <f t="shared" si="40"/>
        <v>5503.45395065598+28019.7043096363j</v>
      </c>
      <c r="AJ166" s="28">
        <f t="shared" si="41"/>
        <v>42.686839610721627</v>
      </c>
      <c r="AK166" s="28">
        <f t="shared" si="42"/>
        <v>17.860780704102552</v>
      </c>
      <c r="AL166" s="28">
        <f t="shared" si="43"/>
        <v>0.6689430975319306</v>
      </c>
      <c r="AM166" s="28">
        <f t="shared" si="44"/>
        <v>-3.4922164631463488</v>
      </c>
      <c r="AN166" s="28">
        <f t="shared" si="33"/>
        <v>17.87477516533075</v>
      </c>
      <c r="AO166" s="4">
        <f>'RIAA Reference'!H157</f>
        <v>17.768023493492592</v>
      </c>
      <c r="AP166" s="9">
        <f t="shared" si="34"/>
        <v>0.10675167183815759</v>
      </c>
    </row>
    <row r="167" spans="1:42" x14ac:dyDescent="0.35">
      <c r="A167">
        <f t="shared" si="30"/>
        <v>41.861048054741715</v>
      </c>
      <c r="B167">
        <f t="shared" si="31"/>
        <v>17.828146948439208</v>
      </c>
      <c r="C167">
        <f t="shared" si="35"/>
        <v>17.725183807020279</v>
      </c>
      <c r="D167">
        <f t="shared" si="36"/>
        <v>0.10296314141892893</v>
      </c>
      <c r="E167">
        <f t="shared" si="32"/>
        <v>42.405678723123991</v>
      </c>
      <c r="F167">
        <f t="shared" si="32"/>
        <v>17.765156076858684</v>
      </c>
      <c r="AE167" s="28">
        <f>'RIAA Reference'!B158</f>
        <v>41.861048054741715</v>
      </c>
      <c r="AF167" s="4">
        <f t="shared" si="37"/>
        <v>263.02072208069177</v>
      </c>
      <c r="AG167" s="28" t="str">
        <f t="shared" si="38"/>
        <v>115211.569884344j</v>
      </c>
      <c r="AH167" s="28" t="str">
        <f t="shared" si="39"/>
        <v>3320+38019.8180618336j</v>
      </c>
      <c r="AI167" s="28" t="str">
        <f t="shared" si="40"/>
        <v>5416.83558545762+27690.2592971878j</v>
      </c>
      <c r="AJ167" s="28">
        <f t="shared" si="41"/>
        <v>42.405678723123991</v>
      </c>
      <c r="AK167" s="28">
        <f t="shared" si="42"/>
        <v>17.765156076858684</v>
      </c>
      <c r="AL167" s="28">
        <f t="shared" si="43"/>
        <v>0.66536165081867893</v>
      </c>
      <c r="AM167" s="28">
        <f t="shared" si="44"/>
        <v>-3.5388446800378883</v>
      </c>
      <c r="AN167" s="28">
        <f t="shared" si="33"/>
        <v>17.828146948439208</v>
      </c>
      <c r="AO167" s="4">
        <f>'RIAA Reference'!H158</f>
        <v>17.725183807020279</v>
      </c>
      <c r="AP167" s="9">
        <f t="shared" si="34"/>
        <v>0.10296314141892893</v>
      </c>
    </row>
    <row r="168" spans="1:42" x14ac:dyDescent="0.35">
      <c r="A168">
        <f t="shared" si="30"/>
        <v>42.379289861303505</v>
      </c>
      <c r="B168">
        <f t="shared" si="31"/>
        <v>17.780734524289922</v>
      </c>
      <c r="C168">
        <f t="shared" si="35"/>
        <v>17.681584189950911</v>
      </c>
      <c r="D168">
        <f t="shared" si="36"/>
        <v>9.9150334339011437E-2</v>
      </c>
      <c r="E168">
        <f t="shared" si="32"/>
        <v>42.128397835386885</v>
      </c>
      <c r="F168">
        <f t="shared" si="32"/>
        <v>17.668448141864687</v>
      </c>
      <c r="AE168" s="28">
        <f>'RIAA Reference'!B159</f>
        <v>42.379289861303505</v>
      </c>
      <c r="AF168" s="4">
        <f t="shared" si="37"/>
        <v>266.276931385247</v>
      </c>
      <c r="AG168" s="28" t="str">
        <f t="shared" si="38"/>
        <v>113802.687094918j</v>
      </c>
      <c r="AH168" s="28" t="str">
        <f t="shared" si="39"/>
        <v>3320+37554.886741323j</v>
      </c>
      <c r="AI168" s="28" t="str">
        <f t="shared" si="40"/>
        <v>5331.97235161456+27363.3815790744j</v>
      </c>
      <c r="AJ168" s="28">
        <f t="shared" si="41"/>
        <v>42.128397835386885</v>
      </c>
      <c r="AK168" s="28">
        <f t="shared" si="42"/>
        <v>17.668448141864687</v>
      </c>
      <c r="AL168" s="28">
        <f t="shared" si="43"/>
        <v>0.66173963078144771</v>
      </c>
      <c r="AM168" s="28">
        <f t="shared" si="44"/>
        <v>-3.5862571041871751</v>
      </c>
      <c r="AN168" s="28">
        <f t="shared" si="33"/>
        <v>17.780734524289922</v>
      </c>
      <c r="AO168" s="4">
        <f>'RIAA Reference'!H159</f>
        <v>17.681584189950911</v>
      </c>
      <c r="AP168" s="9">
        <f t="shared" si="34"/>
        <v>9.9150334339011437E-2</v>
      </c>
    </row>
    <row r="169" spans="1:42" x14ac:dyDescent="0.35">
      <c r="A169">
        <f t="shared" si="30"/>
        <v>42.905686872671325</v>
      </c>
      <c r="B169">
        <f t="shared" si="31"/>
        <v>17.732530026454533</v>
      </c>
      <c r="C169">
        <f t="shared" si="35"/>
        <v>17.637215781039348</v>
      </c>
      <c r="D169">
        <f t="shared" si="36"/>
        <v>9.5314245415185184E-2</v>
      </c>
      <c r="E169">
        <f t="shared" si="32"/>
        <v>41.854983292656705</v>
      </c>
      <c r="F169">
        <f t="shared" si="32"/>
        <v>17.570664297595847</v>
      </c>
      <c r="AE169" s="28">
        <f>'RIAA Reference'!B160</f>
        <v>42.905686872671325</v>
      </c>
      <c r="AF169" s="4">
        <f t="shared" si="37"/>
        <v>269.58438135281654</v>
      </c>
      <c r="AG169" s="28" t="str">
        <f t="shared" si="38"/>
        <v>112406.476039023j</v>
      </c>
      <c r="AH169" s="28" t="str">
        <f t="shared" si="39"/>
        <v>3320+37094.1370928777j</v>
      </c>
      <c r="AI169" s="28" t="str">
        <f t="shared" si="40"/>
        <v>5248.83673096374+27039.0728015366j</v>
      </c>
      <c r="AJ169" s="28">
        <f t="shared" si="41"/>
        <v>41.854983292656705</v>
      </c>
      <c r="AK169" s="28">
        <f t="shared" si="42"/>
        <v>17.570664297595847</v>
      </c>
      <c r="AL169" s="28">
        <f t="shared" si="43"/>
        <v>0.65807731451669715</v>
      </c>
      <c r="AM169" s="28">
        <f t="shared" si="44"/>
        <v>-3.6344616020225642</v>
      </c>
      <c r="AN169" s="28">
        <f t="shared" si="33"/>
        <v>17.732530026454533</v>
      </c>
      <c r="AO169" s="4">
        <f>'RIAA Reference'!H160</f>
        <v>17.637215781039348</v>
      </c>
      <c r="AP169" s="9">
        <f t="shared" si="34"/>
        <v>9.5314245415185184E-2</v>
      </c>
    </row>
    <row r="170" spans="1:42" x14ac:dyDescent="0.35">
      <c r="A170">
        <f t="shared" si="30"/>
        <v>43.440389133592525</v>
      </c>
      <c r="B170">
        <f t="shared" si="31"/>
        <v>17.683525723341347</v>
      </c>
      <c r="C170">
        <f t="shared" si="35"/>
        <v>17.592069816464623</v>
      </c>
      <c r="D170">
        <f t="shared" si="36"/>
        <v>9.1455906876724669E-2</v>
      </c>
      <c r="E170">
        <f t="shared" si="32"/>
        <v>41.585420751628959</v>
      </c>
      <c r="F170">
        <f t="shared" si="32"/>
        <v>17.471812730129379</v>
      </c>
      <c r="AE170" s="28">
        <f>'RIAA Reference'!B161</f>
        <v>43.440389133592525</v>
      </c>
      <c r="AF170" s="4">
        <f t="shared" si="37"/>
        <v>272.94401474235229</v>
      </c>
      <c r="AG170" s="28" t="str">
        <f t="shared" si="38"/>
        <v>111022.878928615j</v>
      </c>
      <c r="AH170" s="28" t="str">
        <f t="shared" si="39"/>
        <v>3320+36637.550046443j</v>
      </c>
      <c r="AI170" s="28" t="str">
        <f t="shared" si="40"/>
        <v>5167.40143112132+26717.3341693699j</v>
      </c>
      <c r="AJ170" s="28">
        <f t="shared" si="41"/>
        <v>41.585420751628959</v>
      </c>
      <c r="AK170" s="28">
        <f t="shared" si="42"/>
        <v>17.471812730129379</v>
      </c>
      <c r="AL170" s="28">
        <f t="shared" si="43"/>
        <v>0.65437500861907805</v>
      </c>
      <c r="AM170" s="28">
        <f t="shared" si="44"/>
        <v>-3.6834659051357499</v>
      </c>
      <c r="AN170" s="28">
        <f t="shared" si="33"/>
        <v>17.683525723341347</v>
      </c>
      <c r="AO170" s="4">
        <f>'RIAA Reference'!H161</f>
        <v>17.592069816464623</v>
      </c>
      <c r="AP170" s="9">
        <f t="shared" si="34"/>
        <v>9.1455906876724669E-2</v>
      </c>
    </row>
    <row r="171" spans="1:42" x14ac:dyDescent="0.35">
      <c r="A171">
        <f t="shared" si="30"/>
        <v>43.983549808654708</v>
      </c>
      <c r="B171">
        <f t="shared" si="31"/>
        <v>17.633714026351097</v>
      </c>
      <c r="C171">
        <f t="shared" si="35"/>
        <v>17.546137638448666</v>
      </c>
      <c r="D171">
        <f t="shared" si="36"/>
        <v>8.7576387902430497E-2</v>
      </c>
      <c r="E171">
        <f t="shared" si="32"/>
        <v>41.319695183181295</v>
      </c>
      <c r="F171">
        <f t="shared" si="32"/>
        <v>17.37190242175765</v>
      </c>
      <c r="AE171" s="28">
        <f>'RIAA Reference'!B162</f>
        <v>43.983549808654708</v>
      </c>
      <c r="AF171" s="4">
        <f t="shared" si="37"/>
        <v>276.35679391534075</v>
      </c>
      <c r="AG171" s="28" t="str">
        <f t="shared" si="38"/>
        <v>109651.837661401j</v>
      </c>
      <c r="AH171" s="28" t="str">
        <f t="shared" si="39"/>
        <v>3320+36185.1064282625j</v>
      </c>
      <c r="AI171" s="28" t="str">
        <f t="shared" si="40"/>
        <v>5087.63938905883+26398.1664534144j</v>
      </c>
      <c r="AJ171" s="28">
        <f t="shared" si="41"/>
        <v>41.319695183181295</v>
      </c>
      <c r="AK171" s="28">
        <f t="shared" si="42"/>
        <v>17.37190242175765</v>
      </c>
      <c r="AL171" s="28">
        <f t="shared" si="43"/>
        <v>0.65063304950402945</v>
      </c>
      <c r="AM171" s="28">
        <f t="shared" si="44"/>
        <v>-3.7332776021260026</v>
      </c>
      <c r="AN171" s="28">
        <f t="shared" si="33"/>
        <v>17.633714026351097</v>
      </c>
      <c r="AO171" s="4">
        <f>'RIAA Reference'!H162</f>
        <v>17.546137638448666</v>
      </c>
      <c r="AP171" s="9">
        <f t="shared" si="34"/>
        <v>8.7576387902430497E-2</v>
      </c>
    </row>
    <row r="172" spans="1:42" x14ac:dyDescent="0.35">
      <c r="A172">
        <f t="shared" si="30"/>
        <v>44.535325254076611</v>
      </c>
      <c r="B172">
        <f t="shared" si="31"/>
        <v>17.583087498036448</v>
      </c>
      <c r="C172">
        <f t="shared" si="35"/>
        <v>17.499410703962315</v>
      </c>
      <c r="D172">
        <f t="shared" si="36"/>
        <v>8.3676794074133198E-2</v>
      </c>
      <c r="E172">
        <f t="shared" si="32"/>
        <v>41.057790875394453</v>
      </c>
      <c r="F172">
        <f t="shared" si="32"/>
        <v>17.270943158484048</v>
      </c>
      <c r="AE172" s="28">
        <f>'RIAA Reference'!B163</f>
        <v>44.535325254076611</v>
      </c>
      <c r="AF172" s="4">
        <f t="shared" si="37"/>
        <v>279.82370128687813</v>
      </c>
      <c r="AG172" s="28" t="str">
        <f t="shared" si="38"/>
        <v>108293.293826327j</v>
      </c>
      <c r="AH172" s="28" t="str">
        <f t="shared" si="39"/>
        <v>3320+35736.786962688j</v>
      </c>
      <c r="AI172" s="28" t="str">
        <f t="shared" si="40"/>
        <v>5009.52377449146+26081.5699980385j</v>
      </c>
      <c r="AJ172" s="28">
        <f t="shared" si="41"/>
        <v>41.057790875394453</v>
      </c>
      <c r="AK172" s="28">
        <f t="shared" si="42"/>
        <v>17.270943158484048</v>
      </c>
      <c r="AL172" s="28">
        <f t="shared" si="43"/>
        <v>0.64685180368854034</v>
      </c>
      <c r="AM172" s="28">
        <f t="shared" si="44"/>
        <v>-3.7839041304406491</v>
      </c>
      <c r="AN172" s="28">
        <f t="shared" si="33"/>
        <v>17.583087498036448</v>
      </c>
      <c r="AO172" s="4">
        <f>'RIAA Reference'!H163</f>
        <v>17.499410703962315</v>
      </c>
      <c r="AP172" s="9">
        <f t="shared" si="34"/>
        <v>8.3676794074133198E-2</v>
      </c>
    </row>
    <row r="173" spans="1:42" x14ac:dyDescent="0.35">
      <c r="A173">
        <f t="shared" si="30"/>
        <v>45.095875091301103</v>
      </c>
      <c r="B173">
        <f t="shared" si="31"/>
        <v>17.53163886025057</v>
      </c>
      <c r="C173">
        <f t="shared" si="35"/>
        <v>17.451880593504765</v>
      </c>
      <c r="D173">
        <f t="shared" si="36"/>
        <v>7.9758266745805884E-2</v>
      </c>
      <c r="E173">
        <f t="shared" si="32"/>
        <v>40.799691436968992</v>
      </c>
      <c r="F173">
        <f t="shared" si="32"/>
        <v>17.168945536353423</v>
      </c>
      <c r="AE173" s="28">
        <f>'RIAA Reference'!B164</f>
        <v>45.095875091301103</v>
      </c>
      <c r="AF173" s="4">
        <f t="shared" si="37"/>
        <v>283.34573978806895</v>
      </c>
      <c r="AG173" s="28" t="str">
        <f t="shared" si="38"/>
        <v>106947.188709086j</v>
      </c>
      <c r="AH173" s="28" t="str">
        <f t="shared" si="39"/>
        <v>3320+35292.5722739985j</v>
      </c>
      <c r="AI173" s="28" t="str">
        <f t="shared" si="40"/>
        <v>4933.02799308011+25767.5447286095j</v>
      </c>
      <c r="AJ173" s="28">
        <f t="shared" si="41"/>
        <v>40.799691436968992</v>
      </c>
      <c r="AK173" s="28">
        <f t="shared" si="42"/>
        <v>17.168945536353423</v>
      </c>
      <c r="AL173" s="28">
        <f t="shared" si="43"/>
        <v>0.64303166802821832</v>
      </c>
      <c r="AM173" s="28">
        <f t="shared" si="44"/>
        <v>-3.8353527682265276</v>
      </c>
      <c r="AN173" s="28">
        <f t="shared" si="33"/>
        <v>17.53163886025057</v>
      </c>
      <c r="AO173" s="4">
        <f>'RIAA Reference'!H164</f>
        <v>17.451880593504765</v>
      </c>
      <c r="AP173" s="9">
        <f t="shared" si="34"/>
        <v>7.9758266745805884E-2</v>
      </c>
    </row>
    <row r="174" spans="1:42" x14ac:dyDescent="0.35">
      <c r="A174">
        <f t="shared" si="30"/>
        <v>45.665362282439283</v>
      </c>
      <c r="B174">
        <f t="shared" si="31"/>
        <v>17.479361002270178</v>
      </c>
      <c r="C174">
        <f t="shared" si="35"/>
        <v>17.403539019942141</v>
      </c>
      <c r="D174">
        <f t="shared" si="36"/>
        <v>7.5821982328037052E-2</v>
      </c>
      <c r="E174">
        <f t="shared" si="32"/>
        <v>40.545379801056896</v>
      </c>
      <c r="F174">
        <f t="shared" si="32"/>
        <v>17.065920966568537</v>
      </c>
      <c r="AE174" s="28">
        <f>'RIAA Reference'!B165</f>
        <v>45.665362282439283</v>
      </c>
      <c r="AF174" s="4">
        <f t="shared" si="37"/>
        <v>286.92393334005533</v>
      </c>
      <c r="AG174" s="28" t="str">
        <f t="shared" si="38"/>
        <v>105613.46329766j</v>
      </c>
      <c r="AH174" s="28" t="str">
        <f t="shared" si="39"/>
        <v>3320+34852.4428882279j</v>
      </c>
      <c r="AI174" s="28" t="str">
        <f t="shared" si="40"/>
        <v>4858.12568945189+25456.0901589523j</v>
      </c>
      <c r="AJ174" s="28">
        <f t="shared" si="41"/>
        <v>40.545379801056896</v>
      </c>
      <c r="AK174" s="28">
        <f t="shared" si="42"/>
        <v>17.065920966568537</v>
      </c>
      <c r="AL174" s="28">
        <f t="shared" si="43"/>
        <v>0.63917306990893463</v>
      </c>
      <c r="AM174" s="28">
        <f t="shared" si="44"/>
        <v>-3.8876306262069207</v>
      </c>
      <c r="AN174" s="28">
        <f t="shared" si="33"/>
        <v>17.479361002270178</v>
      </c>
      <c r="AO174" s="4">
        <f>'RIAA Reference'!H165</f>
        <v>17.403539019942141</v>
      </c>
      <c r="AP174" s="9">
        <f t="shared" si="34"/>
        <v>7.5821982328037052E-2</v>
      </c>
    </row>
    <row r="175" spans="1:42" x14ac:dyDescent="0.35">
      <c r="A175">
        <f t="shared" si="30"/>
        <v>46.243953207616173</v>
      </c>
      <c r="B175">
        <f t="shared" si="31"/>
        <v>17.426246988877814</v>
      </c>
      <c r="C175">
        <f t="shared" si="35"/>
        <v>17.354377837390235</v>
      </c>
      <c r="D175">
        <f t="shared" si="36"/>
        <v>7.186915148757933E-2</v>
      </c>
      <c r="E175">
        <f t="shared" si="32"/>
        <v>40.294838229514099</v>
      </c>
      <c r="F175">
        <f t="shared" si="32"/>
        <v>16.961881679349499</v>
      </c>
      <c r="AE175" s="28">
        <f>'RIAA Reference'!B166</f>
        <v>46.243953207616173</v>
      </c>
      <c r="AF175" s="4">
        <f t="shared" si="37"/>
        <v>290.55932733999424</v>
      </c>
      <c r="AG175" s="28" t="str">
        <f t="shared" si="38"/>
        <v>104292.058287881j</v>
      </c>
      <c r="AH175" s="28" t="str">
        <f t="shared" si="39"/>
        <v>3320+34416.3792350009j</v>
      </c>
      <c r="AI175" s="28" t="str">
        <f t="shared" si="40"/>
        <v>4784.79075004066+25147.2053987886j</v>
      </c>
      <c r="AJ175" s="28">
        <f t="shared" si="41"/>
        <v>40.294838229514099</v>
      </c>
      <c r="AK175" s="28">
        <f t="shared" si="42"/>
        <v>16.961881679349499</v>
      </c>
      <c r="AL175" s="28">
        <f t="shared" si="43"/>
        <v>0.635276467391368</v>
      </c>
      <c r="AM175" s="28">
        <f t="shared" si="44"/>
        <v>-3.9407446395992833</v>
      </c>
      <c r="AN175" s="28">
        <f t="shared" si="33"/>
        <v>17.426246988877814</v>
      </c>
      <c r="AO175" s="4">
        <f>'RIAA Reference'!H166</f>
        <v>17.354377837390235</v>
      </c>
      <c r="AP175" s="9">
        <f t="shared" si="34"/>
        <v>7.186915148757933E-2</v>
      </c>
    </row>
    <row r="176" spans="1:42" x14ac:dyDescent="0.35">
      <c r="A176">
        <f t="shared" si="30"/>
        <v>46.831817744269074</v>
      </c>
      <c r="B176">
        <f t="shared" si="31"/>
        <v>17.372290068388079</v>
      </c>
      <c r="C176">
        <f t="shared" si="35"/>
        <v>17.304389050126094</v>
      </c>
      <c r="D176">
        <f t="shared" si="36"/>
        <v>6.7901018261984802E-2</v>
      </c>
      <c r="E176">
        <f t="shared" si="32"/>
        <v>40.048048317590272</v>
      </c>
      <c r="F176">
        <f t="shared" si="32"/>
        <v>16.856840726494216</v>
      </c>
      <c r="AE176" s="28">
        <f>'RIAA Reference'!B167</f>
        <v>46.831817744269074</v>
      </c>
      <c r="AF176" s="4">
        <f t="shared" si="37"/>
        <v>294.2529891593037</v>
      </c>
      <c r="AG176" s="28" t="str">
        <f t="shared" si="38"/>
        <v>102982.914089021j</v>
      </c>
      <c r="AH176" s="28" t="str">
        <f t="shared" si="39"/>
        <v>3320+33984.361649377j</v>
      </c>
      <c r="AI176" s="28" t="str">
        <f t="shared" si="40"/>
        <v>4712.99730575202+24840.8891611565j</v>
      </c>
      <c r="AJ176" s="28">
        <f t="shared" si="41"/>
        <v>40.048048317590272</v>
      </c>
      <c r="AK176" s="28">
        <f t="shared" si="42"/>
        <v>16.856840726494216</v>
      </c>
      <c r="AL176" s="28">
        <f t="shared" si="43"/>
        <v>0.63134234930689936</v>
      </c>
      <c r="AM176" s="28">
        <f t="shared" si="44"/>
        <v>-3.9947015600890214</v>
      </c>
      <c r="AN176" s="28">
        <f t="shared" si="33"/>
        <v>17.372290068388079</v>
      </c>
      <c r="AO176" s="4">
        <f>'RIAA Reference'!H167</f>
        <v>17.304389050126094</v>
      </c>
      <c r="AP176" s="9">
        <f t="shared" si="34"/>
        <v>6.7901018261984802E-2</v>
      </c>
    </row>
    <row r="177" spans="1:42" x14ac:dyDescent="0.35">
      <c r="A177">
        <f t="shared" si="30"/>
        <v>47.429129348452683</v>
      </c>
      <c r="B177">
        <f t="shared" si="31"/>
        <v>17.317483680602471</v>
      </c>
      <c r="C177">
        <f t="shared" si="35"/>
        <v>17.253564821512356</v>
      </c>
      <c r="D177">
        <f t="shared" si="36"/>
        <v>6.3918859090115632E-2</v>
      </c>
      <c r="E177">
        <f t="shared" si="32"/>
        <v>39.804990999064501</v>
      </c>
      <c r="F177">
        <f t="shared" si="32"/>
        <v>16.750811982601608</v>
      </c>
      <c r="AE177" s="28">
        <f>'RIAA Reference'!B168</f>
        <v>47.429129348452683</v>
      </c>
      <c r="AF177" s="4">
        <f t="shared" si="37"/>
        <v>298.00600865451798</v>
      </c>
      <c r="AG177" s="28" t="str">
        <f t="shared" si="38"/>
        <v>101685.970829404j</v>
      </c>
      <c r="AH177" s="28" t="str">
        <f t="shared" si="39"/>
        <v>3320+33556.3703737032j</v>
      </c>
      <c r="AI177" s="28" t="str">
        <f t="shared" si="40"/>
        <v>4642.71973445505+24537.1397698062j</v>
      </c>
      <c r="AJ177" s="28">
        <f t="shared" si="41"/>
        <v>39.804990999064501</v>
      </c>
      <c r="AK177" s="28">
        <f t="shared" si="42"/>
        <v>16.750811982601608</v>
      </c>
      <c r="AL177" s="28">
        <f t="shared" si="43"/>
        <v>0.62737123530342964</v>
      </c>
      <c r="AM177" s="28">
        <f t="shared" si="44"/>
        <v>-4.0495079478746279</v>
      </c>
      <c r="AN177" s="28">
        <f t="shared" si="33"/>
        <v>17.317483680602471</v>
      </c>
      <c r="AO177" s="4">
        <f>'RIAA Reference'!H168</f>
        <v>17.253564821512356</v>
      </c>
      <c r="AP177" s="9">
        <f t="shared" si="34"/>
        <v>6.3918859090115632E-2</v>
      </c>
    </row>
    <row r="178" spans="1:42" x14ac:dyDescent="0.35">
      <c r="A178">
        <f t="shared" si="30"/>
        <v>48.036065138205153</v>
      </c>
      <c r="B178">
        <f t="shared" si="31"/>
        <v>17.261821464677656</v>
      </c>
      <c r="C178">
        <f t="shared" si="35"/>
        <v>17.201897482918355</v>
      </c>
      <c r="D178">
        <f t="shared" si="36"/>
        <v>5.9923981759300915E-2</v>
      </c>
      <c r="E178">
        <f t="shared" si="32"/>
        <v>39.565646551835755</v>
      </c>
      <c r="F178">
        <f t="shared" si="32"/>
        <v>16.643810144923535</v>
      </c>
      <c r="AE178" s="28">
        <f>'RIAA Reference'!B169</f>
        <v>48.036065138205153</v>
      </c>
      <c r="AF178" s="4">
        <f t="shared" si="37"/>
        <v>301.81949869109218</v>
      </c>
      <c r="AG178" s="28" t="str">
        <f t="shared" si="38"/>
        <v>100401.168362038j</v>
      </c>
      <c r="AH178" s="28" t="str">
        <f t="shared" si="39"/>
        <v>3320+33132.3855594726j</v>
      </c>
      <c r="AI178" s="28" t="str">
        <f t="shared" si="40"/>
        <v>4573.93266330412+24235.9551665684j</v>
      </c>
      <c r="AJ178" s="28">
        <f t="shared" si="41"/>
        <v>39.565646551835755</v>
      </c>
      <c r="AK178" s="28">
        <f t="shared" si="42"/>
        <v>16.643810144923535</v>
      </c>
      <c r="AL178" s="28">
        <f t="shared" si="43"/>
        <v>0.62336367583983354</v>
      </c>
      <c r="AM178" s="28">
        <f t="shared" si="44"/>
        <v>-4.1051701637994436</v>
      </c>
      <c r="AN178" s="28">
        <f t="shared" si="33"/>
        <v>17.261821464677656</v>
      </c>
      <c r="AO178" s="4">
        <f>'RIAA Reference'!H169</f>
        <v>17.201897482918355</v>
      </c>
      <c r="AP178" s="9">
        <f t="shared" si="34"/>
        <v>5.9923981759300915E-2</v>
      </c>
    </row>
    <row r="179" spans="1:42" x14ac:dyDescent="0.35">
      <c r="A179">
        <f t="shared" si="30"/>
        <v>48.652805979031548</v>
      </c>
      <c r="B179">
        <f t="shared" si="31"/>
        <v>17.205297266891197</v>
      </c>
      <c r="C179">
        <f t="shared" si="35"/>
        <v>17.149379542621165</v>
      </c>
      <c r="D179">
        <f t="shared" si="36"/>
        <v>5.5917724270031499E-2</v>
      </c>
      <c r="E179">
        <f t="shared" si="32"/>
        <v>39.329994603980957</v>
      </c>
      <c r="F179">
        <f t="shared" si="32"/>
        <v>16.535850731813674</v>
      </c>
      <c r="AE179" s="28">
        <f>'RIAA Reference'!B170</f>
        <v>48.652805979031548</v>
      </c>
      <c r="AF179" s="4">
        <f t="shared" si="37"/>
        <v>305.69459568051013</v>
      </c>
      <c r="AG179" s="28" t="str">
        <f t="shared" si="38"/>
        <v>99128.4462702796j</v>
      </c>
      <c r="AH179" s="28" t="str">
        <f t="shared" si="39"/>
        <v>3320+32712.3872691923j</v>
      </c>
      <c r="AI179" s="28" t="str">
        <f t="shared" si="40"/>
        <v>4506.6109708947+23937.3329186943j</v>
      </c>
      <c r="AJ179" s="28">
        <f t="shared" si="41"/>
        <v>39.329994603980957</v>
      </c>
      <c r="AK179" s="28">
        <f t="shared" si="42"/>
        <v>16.535850731813674</v>
      </c>
      <c r="AL179" s="28">
        <f t="shared" si="43"/>
        <v>0.6193202521278538</v>
      </c>
      <c r="AM179" s="28">
        <f t="shared" si="44"/>
        <v>-4.1616943615859032</v>
      </c>
      <c r="AN179" s="28">
        <f t="shared" si="33"/>
        <v>17.205297266891197</v>
      </c>
      <c r="AO179" s="4">
        <f>'RIAA Reference'!H170</f>
        <v>17.149379542621165</v>
      </c>
      <c r="AP179" s="9">
        <f t="shared" si="34"/>
        <v>5.5917724270031499E-2</v>
      </c>
    </row>
    <row r="180" spans="1:42" x14ac:dyDescent="0.35">
      <c r="A180">
        <f t="shared" si="30"/>
        <v>49.279536571562922</v>
      </c>
      <c r="B180">
        <f t="shared" si="31"/>
        <v>17.147905148290118</v>
      </c>
      <c r="C180">
        <f t="shared" si="35"/>
        <v>17.096003694669704</v>
      </c>
      <c r="D180">
        <f t="shared" si="36"/>
        <v>5.1901453620413207E-2</v>
      </c>
      <c r="E180">
        <f t="shared" si="32"/>
        <v>39.098014140283667</v>
      </c>
      <c r="F180">
        <f t="shared" si="32"/>
        <v>16.426950079746511</v>
      </c>
      <c r="AE180" s="28">
        <f>'RIAA Reference'!B171</f>
        <v>49.279536571562922</v>
      </c>
      <c r="AF180" s="4">
        <f t="shared" si="37"/>
        <v>309.63246013106323</v>
      </c>
      <c r="AG180" s="28" t="str">
        <f t="shared" si="38"/>
        <v>97867.7438735055j</v>
      </c>
      <c r="AH180" s="28" t="str">
        <f t="shared" si="39"/>
        <v>3320+32296.3554782568j</v>
      </c>
      <c r="AI180" s="28" t="str">
        <f t="shared" si="40"/>
        <v>4440.729789255+23641.2702261623j</v>
      </c>
      <c r="AJ180" s="28">
        <f t="shared" si="41"/>
        <v>39.098014140283667</v>
      </c>
      <c r="AK180" s="28">
        <f t="shared" si="42"/>
        <v>16.426950079746511</v>
      </c>
      <c r="AL180" s="28">
        <f t="shared" si="43"/>
        <v>0.61524157602046847</v>
      </c>
      <c r="AM180" s="28">
        <f t="shared" si="44"/>
        <v>-4.2190864801869807</v>
      </c>
      <c r="AN180" s="28">
        <f t="shared" si="33"/>
        <v>17.147905148290118</v>
      </c>
      <c r="AO180" s="4">
        <f>'RIAA Reference'!H171</f>
        <v>17.096003694669704</v>
      </c>
      <c r="AP180" s="9">
        <f t="shared" si="34"/>
        <v>5.1901453620413207E-2</v>
      </c>
    </row>
    <row r="181" spans="1:42" x14ac:dyDescent="0.35">
      <c r="A181">
        <f t="shared" si="30"/>
        <v>49.916445541450784</v>
      </c>
      <c r="B181">
        <f t="shared" si="31"/>
        <v>17.089639392206699</v>
      </c>
      <c r="C181">
        <f t="shared" si="35"/>
        <v>17.041762827694892</v>
      </c>
      <c r="D181">
        <f t="shared" si="36"/>
        <v>4.7876564511806663E-2</v>
      </c>
      <c r="E181">
        <f t="shared" si="32"/>
        <v>38.869683509245554</v>
      </c>
      <c r="F181">
        <f t="shared" si="32"/>
        <v>16.317125338884196</v>
      </c>
      <c r="AE181" s="28">
        <f>'RIAA Reference'!B172</f>
        <v>49.916445541450784</v>
      </c>
      <c r="AF181" s="4">
        <f t="shared" si="37"/>
        <v>313.63427721267351</v>
      </c>
      <c r="AG181" s="28" t="str">
        <f t="shared" si="38"/>
        <v>96619.0002328158j</v>
      </c>
      <c r="AH181" s="28" t="str">
        <f t="shared" si="39"/>
        <v>3320+31884.2700768292j</v>
      </c>
      <c r="AI181" s="28" t="str">
        <f t="shared" si="40"/>
        <v>4376.26450567826+23347.7639289512j</v>
      </c>
      <c r="AJ181" s="28">
        <f t="shared" si="41"/>
        <v>38.869683509245554</v>
      </c>
      <c r="AK181" s="28">
        <f t="shared" si="42"/>
        <v>16.317125338884196</v>
      </c>
      <c r="AL181" s="28">
        <f t="shared" si="43"/>
        <v>0.61112828984584844</v>
      </c>
      <c r="AM181" s="28">
        <f t="shared" si="44"/>
        <v>-4.2773522362703993</v>
      </c>
      <c r="AN181" s="28">
        <f t="shared" si="33"/>
        <v>17.089639392206699</v>
      </c>
      <c r="AO181" s="4">
        <f>'RIAA Reference'!H172</f>
        <v>17.041762827694892</v>
      </c>
      <c r="AP181" s="9">
        <f t="shared" si="34"/>
        <v>4.7876564511806663E-2</v>
      </c>
    </row>
    <row r="182" spans="1:42" x14ac:dyDescent="0.35">
      <c r="A182">
        <f t="shared" si="30"/>
        <v>50.563725531558198</v>
      </c>
      <c r="B182">
        <f t="shared" si="31"/>
        <v>17.030494511626685</v>
      </c>
      <c r="C182">
        <f t="shared" si="35"/>
        <v>16.986650033648402</v>
      </c>
      <c r="D182">
        <f t="shared" si="36"/>
        <v>4.3844477978282725E-2</v>
      </c>
      <c r="E182">
        <f t="shared" si="32"/>
        <v>38.644980430582613</v>
      </c>
      <c r="F182">
        <f t="shared" si="32"/>
        <v>16.206394467172192</v>
      </c>
      <c r="AE182" s="28">
        <f>'RIAA Reference'!B173</f>
        <v>50.563725531558198</v>
      </c>
      <c r="AF182" s="4">
        <f t="shared" si="37"/>
        <v>317.70125733614776</v>
      </c>
      <c r="AG182" s="28" t="str">
        <f t="shared" si="38"/>
        <v>95382.1541567517j</v>
      </c>
      <c r="AH182" s="28" t="str">
        <f t="shared" si="39"/>
        <v>3320+31476.1108717281j</v>
      </c>
      <c r="AI182" s="28" t="str">
        <f t="shared" si="40"/>
        <v>4313.19076439762+23056.8105142753j</v>
      </c>
      <c r="AJ182" s="28">
        <f t="shared" si="41"/>
        <v>38.644980430582613</v>
      </c>
      <c r="AK182" s="28">
        <f t="shared" si="42"/>
        <v>16.206394467172192</v>
      </c>
      <c r="AL182" s="28">
        <f t="shared" si="43"/>
        <v>0.60698106618622627</v>
      </c>
      <c r="AM182" s="28">
        <f t="shared" si="44"/>
        <v>-4.3364971168504134</v>
      </c>
      <c r="AN182" s="28">
        <f t="shared" si="33"/>
        <v>17.030494511626685</v>
      </c>
      <c r="AO182" s="4">
        <f>'RIAA Reference'!H173</f>
        <v>16.986650033648402</v>
      </c>
      <c r="AP182" s="9">
        <f t="shared" si="34"/>
        <v>4.3844477978282725E-2</v>
      </c>
    </row>
    <row r="183" spans="1:42" x14ac:dyDescent="0.35">
      <c r="A183">
        <f t="shared" si="30"/>
        <v>51.22157329651089</v>
      </c>
      <c r="B183">
        <f t="shared" si="31"/>
        <v>16.970465256395094</v>
      </c>
      <c r="C183">
        <f t="shared" si="35"/>
        <v>16.93065861645281</v>
      </c>
      <c r="D183">
        <f t="shared" si="36"/>
        <v>3.9806639942284505E-2</v>
      </c>
      <c r="E183">
        <f t="shared" si="32"/>
        <v>38.423882003214004</v>
      </c>
      <c r="F183">
        <f t="shared" si="32"/>
        <v>16.094776222950578</v>
      </c>
      <c r="AE183" s="28">
        <f>'RIAA Reference'!B174</f>
        <v>51.22157329651089</v>
      </c>
      <c r="AF183" s="4">
        <f t="shared" si="37"/>
        <v>321.83463674725948</v>
      </c>
      <c r="AG183" s="28" t="str">
        <f t="shared" si="38"/>
        <v>94157.1442070346j</v>
      </c>
      <c r="AH183" s="28" t="str">
        <f t="shared" si="39"/>
        <v>3320+31071.8575883214j</v>
      </c>
      <c r="AI183" s="28" t="str">
        <f t="shared" si="40"/>
        <v>4251.48446810766+22768.4061237804j</v>
      </c>
      <c r="AJ183" s="28">
        <f t="shared" si="41"/>
        <v>38.423882003214004</v>
      </c>
      <c r="AK183" s="28">
        <f t="shared" si="42"/>
        <v>16.094776222950578</v>
      </c>
      <c r="AL183" s="28">
        <f t="shared" si="43"/>
        <v>0.60280060760114762</v>
      </c>
      <c r="AM183" s="28">
        <f t="shared" si="44"/>
        <v>-4.396526372082004</v>
      </c>
      <c r="AN183" s="28">
        <f t="shared" si="33"/>
        <v>16.970465256395094</v>
      </c>
      <c r="AO183" s="4">
        <f>'RIAA Reference'!H174</f>
        <v>16.93065861645281</v>
      </c>
      <c r="AP183" s="9">
        <f t="shared" si="34"/>
        <v>3.9806639942284505E-2</v>
      </c>
    </row>
    <row r="184" spans="1:42" x14ac:dyDescent="0.35">
      <c r="A184">
        <f t="shared" si="30"/>
        <v>51.890189799673934</v>
      </c>
      <c r="B184">
        <f t="shared" si="31"/>
        <v>16.909546620245834</v>
      </c>
      <c r="C184">
        <f t="shared" si="35"/>
        <v>16.873782100545569</v>
      </c>
      <c r="D184">
        <f t="shared" si="36"/>
        <v>3.5764519700265396E-2</v>
      </c>
      <c r="E184">
        <f t="shared" si="32"/>
        <v>38.206364713744946</v>
      </c>
      <c r="F184">
        <f t="shared" si="32"/>
        <v>15.982290156071388</v>
      </c>
      <c r="AE184" s="28">
        <f>'RIAA Reference'!B175</f>
        <v>51.890189799673934</v>
      </c>
      <c r="AF184" s="4">
        <f t="shared" si="37"/>
        <v>326.03567813607128</v>
      </c>
      <c r="AG184" s="28" t="str">
        <f t="shared" si="38"/>
        <v>92943.9087043207j</v>
      </c>
      <c r="AH184" s="28" t="str">
        <f t="shared" si="39"/>
        <v>3320+30671.4898724258j</v>
      </c>
      <c r="AI184" s="28" t="str">
        <f t="shared" si="40"/>
        <v>4191.12177933526+22482.5465606984j</v>
      </c>
      <c r="AJ184" s="28">
        <f t="shared" si="41"/>
        <v>38.206364713744946</v>
      </c>
      <c r="AK184" s="28">
        <f t="shared" si="42"/>
        <v>15.982290156071388</v>
      </c>
      <c r="AL184" s="28">
        <f t="shared" si="43"/>
        <v>0.59858764629480643</v>
      </c>
      <c r="AM184" s="28">
        <f t="shared" si="44"/>
        <v>-4.4574450082312636</v>
      </c>
      <c r="AN184" s="28">
        <f t="shared" si="33"/>
        <v>16.909546620245834</v>
      </c>
      <c r="AO184" s="4">
        <f>'RIAA Reference'!H175</f>
        <v>16.873782100545569</v>
      </c>
      <c r="AP184" s="9">
        <f t="shared" si="34"/>
        <v>3.5764519700265396E-2</v>
      </c>
    </row>
    <row r="185" spans="1:42" x14ac:dyDescent="0.35">
      <c r="A185">
        <f t="shared" si="30"/>
        <v>52.569780312620409</v>
      </c>
      <c r="B185">
        <f t="shared" si="31"/>
        <v>16.847733847640555</v>
      </c>
      <c r="C185">
        <f t="shared" si="35"/>
        <v>16.816014239299705</v>
      </c>
      <c r="D185">
        <f t="shared" si="36"/>
        <v>3.1719608340850414E-2</v>
      </c>
      <c r="E185">
        <f t="shared" si="32"/>
        <v>37.992404445448457</v>
      </c>
      <c r="F185">
        <f t="shared" si="32"/>
        <v>15.868956597517897</v>
      </c>
      <c r="AE185" s="28">
        <f>'RIAA Reference'!B176</f>
        <v>52.569780312620409</v>
      </c>
      <c r="AF185" s="4">
        <f t="shared" si="37"/>
        <v>330.30567126191522</v>
      </c>
      <c r="AG185" s="28" t="str">
        <f t="shared" si="38"/>
        <v>91742.3857339754j</v>
      </c>
      <c r="AH185" s="28" t="str">
        <f t="shared" si="39"/>
        <v>3320+30274.9872922119j</v>
      </c>
      <c r="AI185" s="28" t="str">
        <f t="shared" si="40"/>
        <v>4132.07912166372+22199.2272969579j</v>
      </c>
      <c r="AJ185" s="28">
        <f t="shared" si="41"/>
        <v>37.992404445448457</v>
      </c>
      <c r="AK185" s="28">
        <f t="shared" si="42"/>
        <v>15.868956597517897</v>
      </c>
      <c r="AL185" s="28">
        <f t="shared" si="43"/>
        <v>0.59434294372726182</v>
      </c>
      <c r="AM185" s="28">
        <f t="shared" si="44"/>
        <v>-4.5192577808365444</v>
      </c>
      <c r="AN185" s="28">
        <f t="shared" si="33"/>
        <v>16.847733847640555</v>
      </c>
      <c r="AO185" s="4">
        <f>'RIAA Reference'!H176</f>
        <v>16.816014239299705</v>
      </c>
      <c r="AP185" s="9">
        <f t="shared" si="34"/>
        <v>3.1719608340850414E-2</v>
      </c>
    </row>
    <row r="186" spans="1:42" x14ac:dyDescent="0.35">
      <c r="A186">
        <f t="shared" si="30"/>
        <v>53.260554517161822</v>
      </c>
      <c r="B186">
        <f t="shared" si="31"/>
        <v>16.785022440403878</v>
      </c>
      <c r="C186">
        <f t="shared" si="35"/>
        <v>16.75734902330387</v>
      </c>
      <c r="D186">
        <f t="shared" si="36"/>
        <v>2.7673417100007924E-2</v>
      </c>
      <c r="E186">
        <f t="shared" si="32"/>
        <v>37.781976487745098</v>
      </c>
      <c r="F186">
        <f t="shared" si="32"/>
        <v>15.75479664752867</v>
      </c>
      <c r="AE186" s="28">
        <f>'RIAA Reference'!B177</f>
        <v>53.260554517161822</v>
      </c>
      <c r="AF186" s="4">
        <f t="shared" si="37"/>
        <v>334.64593359446849</v>
      </c>
      <c r="AG186" s="28" t="str">
        <f t="shared" si="38"/>
        <v>90552.5131518622j</v>
      </c>
      <c r="AH186" s="28" t="str">
        <f t="shared" si="39"/>
        <v>3320+29882.3293401145j</v>
      </c>
      <c r="AI186" s="28" t="str">
        <f t="shared" si="40"/>
        <v>4074.33318081247+21918.4434802489j</v>
      </c>
      <c r="AJ186" s="28">
        <f t="shared" si="41"/>
        <v>37.781976487745098</v>
      </c>
      <c r="AK186" s="28">
        <f t="shared" si="42"/>
        <v>15.75479664752867</v>
      </c>
      <c r="AL186" s="28">
        <f t="shared" si="43"/>
        <v>0.59006729016961268</v>
      </c>
      <c r="AM186" s="28">
        <f t="shared" si="44"/>
        <v>-4.5819691880732201</v>
      </c>
      <c r="AN186" s="28">
        <f t="shared" si="33"/>
        <v>16.785022440403878</v>
      </c>
      <c r="AO186" s="4">
        <f>'RIAA Reference'!H177</f>
        <v>16.75734902330387</v>
      </c>
      <c r="AP186" s="9">
        <f t="shared" si="34"/>
        <v>2.7673417100007924E-2</v>
      </c>
    </row>
    <row r="187" spans="1:42" x14ac:dyDescent="0.35">
      <c r="A187">
        <f t="shared" si="30"/>
        <v>53.962726610010876</v>
      </c>
      <c r="B187">
        <f t="shared" si="31"/>
        <v>16.721408164142144</v>
      </c>
      <c r="C187">
        <f t="shared" si="35"/>
        <v>16.697780688484922</v>
      </c>
      <c r="D187">
        <f t="shared" si="36"/>
        <v>2.3627475657221453E-2</v>
      </c>
      <c r="E187">
        <f t="shared" si="32"/>
        <v>37.575055546181758</v>
      </c>
      <c r="F187">
        <f t="shared" si="32"/>
        <v>15.639832162229538</v>
      </c>
      <c r="AE187" s="28">
        <f>'RIAA Reference'!B178</f>
        <v>53.962726610010876</v>
      </c>
      <c r="AF187" s="4">
        <f t="shared" si="37"/>
        <v>339.05781097136924</v>
      </c>
      <c r="AG187" s="28" t="str">
        <f t="shared" si="38"/>
        <v>89374.2285901479j</v>
      </c>
      <c r="AH187" s="28" t="str">
        <f t="shared" si="39"/>
        <v>3320+29493.4954347488j</v>
      </c>
      <c r="AI187" s="28" t="str">
        <f t="shared" si="40"/>
        <v>4017.86090557664+21640.1899410401j</v>
      </c>
      <c r="AJ187" s="28">
        <f t="shared" si="41"/>
        <v>37.575055546181758</v>
      </c>
      <c r="AK187" s="28">
        <f t="shared" si="42"/>
        <v>15.639832162229538</v>
      </c>
      <c r="AL187" s="28">
        <f t="shared" si="43"/>
        <v>0.58576150420335438</v>
      </c>
      <c r="AM187" s="28">
        <f t="shared" si="44"/>
        <v>-4.6455834643349556</v>
      </c>
      <c r="AN187" s="28">
        <f t="shared" si="33"/>
        <v>16.721408164142144</v>
      </c>
      <c r="AO187" s="4">
        <f>'RIAA Reference'!H178</f>
        <v>16.697780688484922</v>
      </c>
      <c r="AP187" s="9">
        <f t="shared" si="34"/>
        <v>2.3627475657221453E-2</v>
      </c>
    </row>
    <row r="188" spans="1:42" x14ac:dyDescent="0.35">
      <c r="A188">
        <f t="shared" si="30"/>
        <v>54.676515410150387</v>
      </c>
      <c r="B188">
        <f t="shared" si="31"/>
        <v>16.65688705443311</v>
      </c>
      <c r="C188">
        <f t="shared" si="35"/>
        <v>16.637303724056338</v>
      </c>
      <c r="D188">
        <f t="shared" si="36"/>
        <v>1.9583330376772068E-2</v>
      </c>
      <c r="E188">
        <f t="shared" si="32"/>
        <v>37.371615752908532</v>
      </c>
      <c r="F188">
        <f t="shared" si="32"/>
        <v>15.524085738787475</v>
      </c>
      <c r="AE188" s="28">
        <f>'RIAA Reference'!B179</f>
        <v>54.676515410150387</v>
      </c>
      <c r="AF188" s="4">
        <f t="shared" si="37"/>
        <v>343.54267827283513</v>
      </c>
      <c r="AG188" s="28" t="str">
        <f t="shared" si="38"/>
        <v>88207.4694631222j</v>
      </c>
      <c r="AH188" s="28" t="str">
        <f t="shared" si="39"/>
        <v>3320+29108.4649228303j</v>
      </c>
      <c r="AI188" s="28" t="str">
        <f t="shared" si="40"/>
        <v>3962.63950862871+21364.4611995464j</v>
      </c>
      <c r="AJ188" s="28">
        <f t="shared" si="41"/>
        <v>37.371615752908532</v>
      </c>
      <c r="AK188" s="28">
        <f t="shared" si="42"/>
        <v>15.524085738787475</v>
      </c>
      <c r="AL188" s="28">
        <f t="shared" si="43"/>
        <v>0.58142643216432355</v>
      </c>
      <c r="AM188" s="28">
        <f t="shared" si="44"/>
        <v>-4.7101045740439869</v>
      </c>
      <c r="AN188" s="28">
        <f t="shared" si="33"/>
        <v>16.65688705443311</v>
      </c>
      <c r="AO188" s="4">
        <f>'RIAA Reference'!H179</f>
        <v>16.637303724056338</v>
      </c>
      <c r="AP188" s="9">
        <f t="shared" si="34"/>
        <v>1.9583330376772068E-2</v>
      </c>
    </row>
    <row r="189" spans="1:42" x14ac:dyDescent="0.35">
      <c r="A189">
        <f t="shared" si="30"/>
        <v>55.402144468983124</v>
      </c>
      <c r="B189">
        <f t="shared" si="31"/>
        <v>16.591455422776015</v>
      </c>
      <c r="C189">
        <f t="shared" si="35"/>
        <v>16.575912880276167</v>
      </c>
      <c r="D189">
        <f t="shared" si="36"/>
        <v>1.5542542499847656E-2</v>
      </c>
      <c r="E189">
        <f t="shared" si="32"/>
        <v>37.171630677649816</v>
      </c>
      <c r="F189">
        <f t="shared" si="32"/>
        <v>15.407580699101981</v>
      </c>
      <c r="AE189" s="28">
        <f>'RIAA Reference'!B180</f>
        <v>55.402144468983124</v>
      </c>
      <c r="AF189" s="4">
        <f t="shared" si="37"/>
        <v>348.10194011375552</v>
      </c>
      <c r="AG189" s="28" t="str">
        <f t="shared" si="38"/>
        <v>87052.1729730309j</v>
      </c>
      <c r="AH189" s="28" t="str">
        <f t="shared" si="39"/>
        <v>3320+28727.2170811002j</v>
      </c>
      <c r="AI189" s="28" t="str">
        <f t="shared" si="40"/>
        <v>3908.64646718634+21091.2514726462j</v>
      </c>
      <c r="AJ189" s="28">
        <f t="shared" si="41"/>
        <v>37.171630677649816</v>
      </c>
      <c r="AK189" s="28">
        <f t="shared" si="42"/>
        <v>15.407580699101981</v>
      </c>
      <c r="AL189" s="28">
        <f t="shared" si="43"/>
        <v>0.5770629475319109</v>
      </c>
      <c r="AM189" s="28">
        <f t="shared" si="44"/>
        <v>-4.7755362057010835</v>
      </c>
      <c r="AN189" s="28">
        <f t="shared" si="33"/>
        <v>16.591455422776015</v>
      </c>
      <c r="AO189" s="4">
        <f>'RIAA Reference'!H180</f>
        <v>16.575912880276167</v>
      </c>
      <c r="AP189" s="9">
        <f t="shared" si="34"/>
        <v>1.5542542499847656E-2</v>
      </c>
    </row>
    <row r="190" spans="1:42" x14ac:dyDescent="0.35">
      <c r="A190">
        <f t="shared" si="30"/>
        <v>56.139842183340846</v>
      </c>
      <c r="B190">
        <f t="shared" si="31"/>
        <v>16.525109862290076</v>
      </c>
      <c r="C190">
        <f t="shared" si="35"/>
        <v>16.513603175998846</v>
      </c>
      <c r="D190">
        <f t="shared" si="36"/>
        <v>1.150668629123075E-2</v>
      </c>
      <c r="E190">
        <f t="shared" si="32"/>
        <v>36.975073339166087</v>
      </c>
      <c r="F190">
        <f t="shared" si="32"/>
        <v>15.29034107205652</v>
      </c>
      <c r="AE190" s="28">
        <f>'RIAA Reference'!B181</f>
        <v>56.139842183340846</v>
      </c>
      <c r="AF190" s="4">
        <f t="shared" si="37"/>
        <v>352.73703155374795</v>
      </c>
      <c r="AG190" s="28" t="str">
        <f t="shared" si="38"/>
        <v>85908.2761159227j</v>
      </c>
      <c r="AH190" s="28" t="str">
        <f t="shared" si="39"/>
        <v>3320+28349.7311182545j</v>
      </c>
      <c r="AI190" s="28" t="str">
        <f t="shared" si="40"/>
        <v>3855.85952354881+20820.5546807443j</v>
      </c>
      <c r="AJ190" s="28">
        <f t="shared" si="41"/>
        <v>36.975073339166087</v>
      </c>
      <c r="AK190" s="28">
        <f t="shared" si="42"/>
        <v>15.29034107205652</v>
      </c>
      <c r="AL190" s="28">
        <f t="shared" si="43"/>
        <v>0.57267195026429007</v>
      </c>
      <c r="AM190" s="28">
        <f t="shared" si="44"/>
        <v>-4.8418817661870213</v>
      </c>
      <c r="AN190" s="28">
        <f t="shared" si="33"/>
        <v>16.525109862290076</v>
      </c>
      <c r="AO190" s="4">
        <f>'RIAA Reference'!H181</f>
        <v>16.513603175998846</v>
      </c>
      <c r="AP190" s="9">
        <f t="shared" si="34"/>
        <v>1.150668629123075E-2</v>
      </c>
    </row>
    <row r="191" spans="1:42" x14ac:dyDescent="0.35">
      <c r="A191">
        <f t="shared" si="30"/>
        <v>56.889841911432157</v>
      </c>
      <c r="B191">
        <f t="shared" si="31"/>
        <v>16.45784725315298</v>
      </c>
      <c r="C191">
        <f t="shared" si="35"/>
        <v>16.450369906005459</v>
      </c>
      <c r="D191">
        <f t="shared" si="36"/>
        <v>7.4773471475211295E-3</v>
      </c>
      <c r="E191">
        <f t="shared" si="32"/>
        <v>36.781916217201413</v>
      </c>
      <c r="F191">
        <f t="shared" si="32"/>
        <v>15.172391574356624</v>
      </c>
      <c r="AE191" s="28">
        <f>'RIAA Reference'!B182</f>
        <v>56.889841911432157</v>
      </c>
      <c r="AF191" s="4">
        <f t="shared" si="37"/>
        <v>357.44941882567997</v>
      </c>
      <c r="AG191" s="28" t="str">
        <f t="shared" si="38"/>
        <v>84775.7156875066j</v>
      </c>
      <c r="AH191" s="28" t="str">
        <f t="shared" si="39"/>
        <v>3320+27975.9861768772j</v>
      </c>
      <c r="AI191" s="28" t="str">
        <f t="shared" si="40"/>
        <v>3804.256685506+20552.3644545825j</v>
      </c>
      <c r="AJ191" s="28">
        <f t="shared" si="41"/>
        <v>36.781916217201413</v>
      </c>
      <c r="AK191" s="28">
        <f t="shared" si="42"/>
        <v>15.172391574356624</v>
      </c>
      <c r="AL191" s="28">
        <f t="shared" si="43"/>
        <v>0.5682543660807744</v>
      </c>
      <c r="AM191" s="28">
        <f t="shared" si="44"/>
        <v>-4.9091443753241197</v>
      </c>
      <c r="AN191" s="28">
        <f t="shared" si="33"/>
        <v>16.45784725315298</v>
      </c>
      <c r="AO191" s="4">
        <f>'RIAA Reference'!H182</f>
        <v>16.450369906005459</v>
      </c>
      <c r="AP191" s="9">
        <f t="shared" si="34"/>
        <v>7.4773471475211295E-3</v>
      </c>
    </row>
    <row r="192" spans="1:42" x14ac:dyDescent="0.35">
      <c r="A192">
        <f t="shared" si="30"/>
        <v>57.652382091812044</v>
      </c>
      <c r="B192">
        <f t="shared" si="31"/>
        <v>16.389664767769069</v>
      </c>
      <c r="C192">
        <f t="shared" si="35"/>
        <v>16.386208648097988</v>
      </c>
      <c r="D192">
        <f t="shared" si="36"/>
        <v>3.4561196710818365E-3</v>
      </c>
      <c r="E192">
        <f t="shared" si="32"/>
        <v>36.59213126490851</v>
      </c>
      <c r="F192">
        <f t="shared" si="32"/>
        <v>15.053757589988161</v>
      </c>
      <c r="AE192" s="28">
        <f>'RIAA Reference'!B183</f>
        <v>57.652382091812044</v>
      </c>
      <c r="AF192" s="4">
        <f t="shared" si="37"/>
        <v>362.24060008317696</v>
      </c>
      <c r="AG192" s="28" t="str">
        <f t="shared" si="38"/>
        <v>83654.4282890217j</v>
      </c>
      <c r="AH192" s="28" t="str">
        <f t="shared" si="39"/>
        <v>3320+27605.9613353771j</v>
      </c>
      <c r="AI192" s="28" t="str">
        <f t="shared" si="40"/>
        <v>3753.81622662228+20286.6741419931j</v>
      </c>
      <c r="AJ192" s="28">
        <f t="shared" si="41"/>
        <v>36.59213126490851</v>
      </c>
      <c r="AK192" s="28">
        <f t="shared" si="42"/>
        <v>15.053757589988161</v>
      </c>
      <c r="AL192" s="28">
        <f t="shared" si="43"/>
        <v>0.56381114569244017</v>
      </c>
      <c r="AM192" s="28">
        <f t="shared" si="44"/>
        <v>-4.9773268607080299</v>
      </c>
      <c r="AN192" s="28">
        <f t="shared" si="33"/>
        <v>16.389664767769069</v>
      </c>
      <c r="AO192" s="4">
        <f>'RIAA Reference'!H183</f>
        <v>16.386208648097988</v>
      </c>
      <c r="AP192" s="9">
        <f t="shared" si="34"/>
        <v>3.4561196710818365E-3</v>
      </c>
    </row>
    <row r="193" spans="1:42" x14ac:dyDescent="0.35">
      <c r="A193">
        <f t="shared" si="30"/>
        <v>58.42770636545707</v>
      </c>
      <c r="B193">
        <f t="shared" si="31"/>
        <v>16.32055987566029</v>
      </c>
      <c r="C193">
        <f t="shared" si="35"/>
        <v>16.32111526994354</v>
      </c>
      <c r="D193">
        <f t="shared" si="36"/>
        <v>-5.5539428324991036E-4</v>
      </c>
      <c r="E193">
        <f t="shared" si="32"/>
        <v>36.405689921744418</v>
      </c>
      <c r="F193">
        <f t="shared" si="32"/>
        <v>14.934465148332684</v>
      </c>
      <c r="AE193" s="28">
        <f>'RIAA Reference'!B184</f>
        <v>58.42770636545707</v>
      </c>
      <c r="AF193" s="4">
        <f t="shared" si="37"/>
        <v>367.11210616764305</v>
      </c>
      <c r="AG193" s="28" t="str">
        <f t="shared" si="38"/>
        <v>82544.3503331168j</v>
      </c>
      <c r="AH193" s="28" t="str">
        <f t="shared" si="39"/>
        <v>3320+27239.6356099285j</v>
      </c>
      <c r="AI193" s="28" t="str">
        <f t="shared" si="40"/>
        <v>3704.51668639921+20023.4768145963j</v>
      </c>
      <c r="AJ193" s="28">
        <f t="shared" si="41"/>
        <v>36.405689921744418</v>
      </c>
      <c r="AK193" s="28">
        <f t="shared" si="42"/>
        <v>14.934465148332684</v>
      </c>
      <c r="AL193" s="28">
        <f t="shared" si="43"/>
        <v>0.55934326398249667</v>
      </c>
      <c r="AM193" s="28">
        <f t="shared" si="44"/>
        <v>-5.0464317528168099</v>
      </c>
      <c r="AN193" s="28">
        <f t="shared" si="33"/>
        <v>16.32055987566029</v>
      </c>
      <c r="AO193" s="4">
        <f>'RIAA Reference'!H184</f>
        <v>16.32111526994354</v>
      </c>
      <c r="AP193" s="9">
        <f t="shared" si="34"/>
        <v>-5.5539428324991036E-4</v>
      </c>
    </row>
    <row r="194" spans="1:42" x14ac:dyDescent="0.35">
      <c r="A194">
        <f t="shared" si="30"/>
        <v>59.216063701034976</v>
      </c>
      <c r="B194">
        <f t="shared" si="31"/>
        <v>16.250530348071926</v>
      </c>
      <c r="C194">
        <f t="shared" si="35"/>
        <v>16.255085935655487</v>
      </c>
      <c r="D194">
        <f t="shared" si="36"/>
        <v>-4.5555875835603388E-3</v>
      </c>
      <c r="E194">
        <f t="shared" si="32"/>
        <v>36.222563126825953</v>
      </c>
      <c r="F194">
        <f t="shared" si="32"/>
        <v>14.814540900983218</v>
      </c>
      <c r="AE194" s="28">
        <f>'RIAA Reference'!B185</f>
        <v>59.216063701034976</v>
      </c>
      <c r="AF194" s="4">
        <f t="shared" si="37"/>
        <v>372.06550139535341</v>
      </c>
      <c r="AG194" s="28" t="str">
        <f t="shared" si="38"/>
        <v>81445.418049739j</v>
      </c>
      <c r="AH194" s="28" t="str">
        <f t="shared" si="39"/>
        <v>3320+26876.9879564139j</v>
      </c>
      <c r="AI194" s="28" t="str">
        <f t="shared" si="40"/>
        <v>3656.33687031954+19762.765274439j</v>
      </c>
      <c r="AJ194" s="28">
        <f t="shared" si="41"/>
        <v>36.222563126825953</v>
      </c>
      <c r="AK194" s="28">
        <f t="shared" si="42"/>
        <v>14.814540900983218</v>
      </c>
      <c r="AL194" s="28">
        <f t="shared" si="43"/>
        <v>0.55485171913794928</v>
      </c>
      <c r="AM194" s="28">
        <f t="shared" si="44"/>
        <v>-5.1164612804051721</v>
      </c>
      <c r="AN194" s="28">
        <f t="shared" si="33"/>
        <v>16.250530348071926</v>
      </c>
      <c r="AO194" s="4">
        <f>'RIAA Reference'!H185</f>
        <v>16.255085935655487</v>
      </c>
      <c r="AP194" s="9">
        <f t="shared" si="34"/>
        <v>-4.5555875835603388E-3</v>
      </c>
    </row>
    <row r="195" spans="1:42" x14ac:dyDescent="0.35">
      <c r="A195">
        <f t="shared" si="30"/>
        <v>60.017708523457124</v>
      </c>
      <c r="B195">
        <f t="shared" si="31"/>
        <v>16.179574262288082</v>
      </c>
      <c r="C195">
        <f t="shared" si="35"/>
        <v>16.188117112099306</v>
      </c>
      <c r="D195">
        <f t="shared" si="36"/>
        <v>-8.542849811224329E-3</v>
      </c>
      <c r="E195">
        <f t="shared" si="32"/>
        <v>36.04272133273475</v>
      </c>
      <c r="F195">
        <f t="shared" si="32"/>
        <v>14.694012097308505</v>
      </c>
      <c r="AE195" s="28">
        <f>'RIAA Reference'!B186</f>
        <v>60.017708523457124</v>
      </c>
      <c r="AF195" s="4">
        <f t="shared" si="37"/>
        <v>377.10238436517284</v>
      </c>
      <c r="AG195" s="28" t="str">
        <f t="shared" si="38"/>
        <v>80357.5674920313j</v>
      </c>
      <c r="AH195" s="28" t="str">
        <f t="shared" si="39"/>
        <v>3320+26517.9972723703j</v>
      </c>
      <c r="AI195" s="28" t="str">
        <f t="shared" si="40"/>
        <v>3609.2558497761+19504.5320605747j</v>
      </c>
      <c r="AJ195" s="28">
        <f t="shared" si="41"/>
        <v>36.04272133273475</v>
      </c>
      <c r="AK195" s="28">
        <f t="shared" si="42"/>
        <v>14.694012097308505</v>
      </c>
      <c r="AL195" s="28">
        <f t="shared" si="43"/>
        <v>0.55033753173440281</v>
      </c>
      <c r="AM195" s="28">
        <f t="shared" si="44"/>
        <v>-5.1874173661890177</v>
      </c>
      <c r="AN195" s="28">
        <f t="shared" si="33"/>
        <v>16.179574262288082</v>
      </c>
      <c r="AO195" s="4">
        <f>'RIAA Reference'!H186</f>
        <v>16.188117112099306</v>
      </c>
      <c r="AP195" s="9">
        <f t="shared" si="34"/>
        <v>-8.542849811224329E-3</v>
      </c>
    </row>
    <row r="196" spans="1:42" x14ac:dyDescent="0.35">
      <c r="A196">
        <f t="shared" si="30"/>
        <v>60.83290084580841</v>
      </c>
      <c r="B196">
        <f t="shared" si="31"/>
        <v>16.107690005651172</v>
      </c>
      <c r="C196">
        <f t="shared" si="35"/>
        <v>16.120205574911651</v>
      </c>
      <c r="D196">
        <f t="shared" si="36"/>
        <v>-1.2515569260479253E-2</v>
      </c>
      <c r="E196">
        <f t="shared" si="32"/>
        <v>35.866134519758369</v>
      </c>
      <c r="F196">
        <f t="shared" si="32"/>
        <v>14.572906558817065</v>
      </c>
      <c r="AE196" s="28">
        <f>'RIAA Reference'!B187</f>
        <v>60.83290084580841</v>
      </c>
      <c r="AF196" s="4">
        <f t="shared" si="37"/>
        <v>382.22438878749603</v>
      </c>
      <c r="AG196" s="28" t="str">
        <f t="shared" si="38"/>
        <v>79280.7345422371j</v>
      </c>
      <c r="AH196" s="28" t="str">
        <f t="shared" si="39"/>
        <v>3320+26162.6423989382j</v>
      </c>
      <c r="AI196" s="28" t="str">
        <f t="shared" si="40"/>
        <v>3563.25296188815+19248.7694555827j</v>
      </c>
      <c r="AJ196" s="28">
        <f t="shared" si="41"/>
        <v>35.866134519758369</v>
      </c>
      <c r="AK196" s="28">
        <f t="shared" si="42"/>
        <v>14.572906558817065</v>
      </c>
      <c r="AL196" s="28">
        <f t="shared" si="43"/>
        <v>0.54580174377591995</v>
      </c>
      <c r="AM196" s="28">
        <f t="shared" si="44"/>
        <v>-5.2593016228259284</v>
      </c>
      <c r="AN196" s="28">
        <f t="shared" si="33"/>
        <v>16.107690005651172</v>
      </c>
      <c r="AO196" s="4">
        <f>'RIAA Reference'!H187</f>
        <v>16.120205574911651</v>
      </c>
      <c r="AP196" s="9">
        <f t="shared" si="34"/>
        <v>-1.2515569260479253E-2</v>
      </c>
    </row>
    <row r="197" spans="1:42" x14ac:dyDescent="0.35">
      <c r="A197">
        <f t="shared" si="30"/>
        <v>61.661906404748251</v>
      </c>
      <c r="B197">
        <f t="shared" si="31"/>
        <v>16.034876279281981</v>
      </c>
      <c r="C197">
        <f t="shared" si="35"/>
        <v>16.051348414222588</v>
      </c>
      <c r="D197">
        <f t="shared" si="36"/>
        <v>-1.6472134940606509E-2</v>
      </c>
      <c r="E197">
        <f t="shared" si="32"/>
        <v>35.69277221055534</v>
      </c>
      <c r="F197">
        <f t="shared" si="32"/>
        <v>14.451252652378914</v>
      </c>
      <c r="AE197" s="28">
        <f>'RIAA Reference'!B188</f>
        <v>61.661906404748251</v>
      </c>
      <c r="AF197" s="4">
        <f t="shared" si="37"/>
        <v>387.43318433499701</v>
      </c>
      <c r="AG197" s="28" t="str">
        <f t="shared" si="38"/>
        <v>78214.8549176122j</v>
      </c>
      <c r="AH197" s="28" t="str">
        <f t="shared" si="39"/>
        <v>3320+25810.902122812j</v>
      </c>
      <c r="AI197" s="28" t="str">
        <f t="shared" si="40"/>
        <v>3518.30780920879+18995.4694920263j</v>
      </c>
      <c r="AJ197" s="28">
        <f t="shared" si="41"/>
        <v>35.69277221055534</v>
      </c>
      <c r="AK197" s="28">
        <f t="shared" si="42"/>
        <v>14.451252652378914</v>
      </c>
      <c r="AL197" s="28">
        <f t="shared" si="43"/>
        <v>0.54124541769209333</v>
      </c>
      <c r="AM197" s="28">
        <f t="shared" si="44"/>
        <v>-5.3321153491951172</v>
      </c>
      <c r="AN197" s="28">
        <f t="shared" si="33"/>
        <v>16.034876279281981</v>
      </c>
      <c r="AO197" s="4">
        <f>'RIAA Reference'!H188</f>
        <v>16.051348414222588</v>
      </c>
      <c r="AP197" s="9">
        <f t="shared" si="34"/>
        <v>-1.6472134940606509E-2</v>
      </c>
    </row>
    <row r="198" spans="1:42" x14ac:dyDescent="0.35">
      <c r="A198">
        <f t="shared" si="30"/>
        <v>62.504996799482917</v>
      </c>
      <c r="B198">
        <f t="shared" si="31"/>
        <v>15.961132101498011</v>
      </c>
      <c r="C198">
        <f t="shared" si="35"/>
        <v>15.981543040071445</v>
      </c>
      <c r="D198">
        <f t="shared" si="36"/>
        <v>-2.0410938573434123E-2</v>
      </c>
      <c r="E198">
        <f t="shared" si="32"/>
        <v>35.522603485226824</v>
      </c>
      <c r="F198">
        <f t="shared" si="32"/>
        <v>14.329079262367195</v>
      </c>
      <c r="AE198" s="28">
        <f>'RIAA Reference'!B189</f>
        <v>62.504996799482917</v>
      </c>
      <c r="AF198" s="4">
        <f t="shared" si="37"/>
        <v>392.73047751581811</v>
      </c>
      <c r="AG198" s="28" t="str">
        <f t="shared" si="38"/>
        <v>77159.8641763416j</v>
      </c>
      <c r="AH198" s="28" t="str">
        <f t="shared" si="39"/>
        <v>3320+25462.7551781927j</v>
      </c>
      <c r="AI198" s="28" t="str">
        <f t="shared" si="40"/>
        <v>3474.40025932577+18744.6239588488j</v>
      </c>
      <c r="AJ198" s="28">
        <f t="shared" si="41"/>
        <v>35.522603485226824</v>
      </c>
      <c r="AK198" s="28">
        <f t="shared" si="42"/>
        <v>14.329079262367195</v>
      </c>
      <c r="AL198" s="28">
        <f t="shared" si="43"/>
        <v>0.53666963529465261</v>
      </c>
      <c r="AM198" s="28">
        <f t="shared" si="44"/>
        <v>-5.4058595269790874</v>
      </c>
      <c r="AN198" s="28">
        <f t="shared" si="33"/>
        <v>15.961132101498011</v>
      </c>
      <c r="AO198" s="4">
        <f>'RIAA Reference'!H189</f>
        <v>15.981543040071445</v>
      </c>
      <c r="AP198" s="9">
        <f t="shared" si="34"/>
        <v>-2.0410938573434123E-2</v>
      </c>
    </row>
    <row r="199" spans="1:42" x14ac:dyDescent="0.35">
      <c r="A199">
        <f t="shared" si="30"/>
        <v>63.362449634409174</v>
      </c>
      <c r="B199">
        <f t="shared" si="31"/>
        <v>15.886456810927672</v>
      </c>
      <c r="C199">
        <f t="shared" si="35"/>
        <v>15.910787187508493</v>
      </c>
      <c r="D199">
        <f t="shared" si="36"/>
        <v>-2.4330376580820712E-2</v>
      </c>
      <c r="E199">
        <f t="shared" si="32"/>
        <v>35.355596996780527</v>
      </c>
      <c r="F199">
        <f t="shared" si="32"/>
        <v>14.206415761783244</v>
      </c>
      <c r="AE199" s="28">
        <f>'RIAA Reference'!B190</f>
        <v>63.362449634409174</v>
      </c>
      <c r="AF199" s="4">
        <f t="shared" si="37"/>
        <v>398.11801256982625</v>
      </c>
      <c r="AG199" s="28" t="str">
        <f t="shared" si="38"/>
        <v>76115.6977234619j</v>
      </c>
      <c r="AH199" s="28" t="str">
        <f t="shared" si="39"/>
        <v>3320+25118.1802487424j</v>
      </c>
      <c r="AI199" s="28" t="str">
        <f t="shared" si="40"/>
        <v>3431.51044435934+18496.2244077061j</v>
      </c>
      <c r="AJ199" s="28">
        <f t="shared" si="41"/>
        <v>35.355596996780527</v>
      </c>
      <c r="AK199" s="28">
        <f t="shared" si="42"/>
        <v>14.206415761783244</v>
      </c>
      <c r="AL199" s="28">
        <f t="shared" si="43"/>
        <v>0.53207549669600185</v>
      </c>
      <c r="AM199" s="28">
        <f t="shared" si="44"/>
        <v>-5.480534817549426</v>
      </c>
      <c r="AN199" s="28">
        <f t="shared" si="33"/>
        <v>15.886456810927672</v>
      </c>
      <c r="AO199" s="4">
        <f>'RIAA Reference'!H190</f>
        <v>15.910787187508493</v>
      </c>
      <c r="AP199" s="9">
        <f t="shared" si="34"/>
        <v>-2.4330376580820712E-2</v>
      </c>
    </row>
    <row r="200" spans="1:42" x14ac:dyDescent="0.35">
      <c r="A200">
        <f t="shared" si="30"/>
        <v>64.234548665535002</v>
      </c>
      <c r="B200">
        <f t="shared" si="31"/>
        <v>15.810850069321194</v>
      </c>
      <c r="C200">
        <f t="shared" si="35"/>
        <v>15.839078921375227</v>
      </c>
      <c r="D200">
        <f t="shared" si="36"/>
        <v>-2.8228852054033027E-2</v>
      </c>
      <c r="E200">
        <f t="shared" si="32"/>
        <v>35.191720986968335</v>
      </c>
      <c r="F200">
        <f t="shared" si="32"/>
        <v>14.083291982435648</v>
      </c>
      <c r="AE200" s="28">
        <f>'RIAA Reference'!B191</f>
        <v>64.234548665535002</v>
      </c>
      <c r="AF200" s="4">
        <f t="shared" si="37"/>
        <v>403.59757238860163</v>
      </c>
      <c r="AG200" s="28" t="str">
        <f t="shared" si="38"/>
        <v>75082.2908167872j</v>
      </c>
      <c r="AH200" s="28" t="str">
        <f t="shared" si="39"/>
        <v>3320+24777.1559695398j</v>
      </c>
      <c r="AI200" s="28" t="str">
        <f t="shared" si="40"/>
        <v>3389.61876035951+18250.2621592362j</v>
      </c>
      <c r="AJ200" s="28">
        <f t="shared" si="41"/>
        <v>35.191720986968335</v>
      </c>
      <c r="AK200" s="28">
        <f t="shared" si="42"/>
        <v>14.083291982435648</v>
      </c>
      <c r="AL200" s="28">
        <f t="shared" si="43"/>
        <v>0.52746411919234781</v>
      </c>
      <c r="AM200" s="28">
        <f t="shared" si="44"/>
        <v>-5.556141559155904</v>
      </c>
      <c r="AN200" s="28">
        <f t="shared" si="33"/>
        <v>15.810850069321194</v>
      </c>
      <c r="AO200" s="4">
        <f>'RIAA Reference'!H191</f>
        <v>15.839078921375227</v>
      </c>
      <c r="AP200" s="9">
        <f t="shared" si="34"/>
        <v>-2.8228852054033027E-2</v>
      </c>
    </row>
    <row r="201" spans="1:42" x14ac:dyDescent="0.35">
      <c r="A201">
        <f t="shared" si="30"/>
        <v>65.121583950783915</v>
      </c>
      <c r="B201">
        <f t="shared" si="31"/>
        <v>15.734311864058601</v>
      </c>
      <c r="C201">
        <f t="shared" si="35"/>
        <v>15.766416640757773</v>
      </c>
      <c r="D201">
        <f t="shared" si="36"/>
        <v>-3.2104776699172888E-2</v>
      </c>
      <c r="E201">
        <f t="shared" si="32"/>
        <v>35.030943302478242</v>
      </c>
      <c r="F201">
        <f t="shared" si="32"/>
        <v>13.959738184246824</v>
      </c>
      <c r="AE201" s="28">
        <f>'RIAA Reference'!B192</f>
        <v>65.121583950783915</v>
      </c>
      <c r="AF201" s="4">
        <f t="shared" si="37"/>
        <v>409.17097945982744</v>
      </c>
      <c r="AG201" s="28" t="str">
        <f t="shared" si="38"/>
        <v>74059.5785728383j</v>
      </c>
      <c r="AH201" s="28" t="str">
        <f t="shared" si="39"/>
        <v>3320+24439.6609290366j</v>
      </c>
      <c r="AI201" s="28" t="str">
        <f t="shared" si="40"/>
        <v>3348.70586660591+18006.728309264j</v>
      </c>
      <c r="AJ201" s="28">
        <f t="shared" si="41"/>
        <v>35.030943302478242</v>
      </c>
      <c r="AK201" s="28">
        <f t="shared" si="42"/>
        <v>13.959738184246824</v>
      </c>
      <c r="AL201" s="28">
        <f t="shared" si="43"/>
        <v>0.52283663611411324</v>
      </c>
      <c r="AM201" s="28">
        <f t="shared" si="44"/>
        <v>-5.6326797644184969</v>
      </c>
      <c r="AN201" s="28">
        <f t="shared" si="33"/>
        <v>15.734311864058601</v>
      </c>
      <c r="AO201" s="4">
        <f>'RIAA Reference'!H192</f>
        <v>15.766416640757773</v>
      </c>
      <c r="AP201" s="9">
        <f t="shared" si="34"/>
        <v>-3.2104776699172888E-2</v>
      </c>
    </row>
    <row r="202" spans="1:42" x14ac:dyDescent="0.35">
      <c r="A202">
        <f t="shared" si="30"/>
        <v>66.023852004295208</v>
      </c>
      <c r="B202">
        <f t="shared" si="31"/>
        <v>15.65684251035661</v>
      </c>
      <c r="C202">
        <f t="shared" si="35"/>
        <v>15.692799083108827</v>
      </c>
      <c r="D202">
        <f t="shared" si="36"/>
        <v>-3.5956572752217753E-2</v>
      </c>
      <c r="E202">
        <f t="shared" si="32"/>
        <v>34.873231411462257</v>
      </c>
      <c r="F202">
        <f t="shared" si="32"/>
        <v>13.835785023760469</v>
      </c>
      <c r="AE202" s="28">
        <f>'RIAA Reference'!B193</f>
        <v>66.023852004295208</v>
      </c>
      <c r="AF202" s="4">
        <f t="shared" si="37"/>
        <v>414.8400968367871</v>
      </c>
      <c r="AG202" s="28" t="str">
        <f t="shared" si="38"/>
        <v>73047.4959727738j</v>
      </c>
      <c r="AH202" s="28" t="str">
        <f t="shared" si="39"/>
        <v>3320+24105.6736710154j</v>
      </c>
      <c r="AI202" s="28" t="str">
        <f t="shared" si="40"/>
        <v>3308.75268481308+17765.6137349409j</v>
      </c>
      <c r="AJ202" s="28">
        <f t="shared" si="41"/>
        <v>34.873231411462257</v>
      </c>
      <c r="AK202" s="28">
        <f t="shared" si="42"/>
        <v>13.835785023760469</v>
      </c>
      <c r="AL202" s="28">
        <f t="shared" si="43"/>
        <v>0.51819419564645985</v>
      </c>
      <c r="AM202" s="28">
        <f t="shared" si="44"/>
        <v>-5.7101491181204889</v>
      </c>
      <c r="AN202" s="28">
        <f t="shared" si="33"/>
        <v>15.65684251035661</v>
      </c>
      <c r="AO202" s="4">
        <f>'RIAA Reference'!H193</f>
        <v>15.692799083108827</v>
      </c>
      <c r="AP202" s="9">
        <f t="shared" si="34"/>
        <v>-3.5956572752217753E-2</v>
      </c>
    </row>
    <row r="203" spans="1:42" x14ac:dyDescent="0.35">
      <c r="A203">
        <f t="shared" si="30"/>
        <v>66.941655954832953</v>
      </c>
      <c r="B203">
        <f t="shared" si="31"/>
        <v>15.578442653178719</v>
      </c>
      <c r="C203">
        <f t="shared" si="35"/>
        <v>15.618225328035171</v>
      </c>
      <c r="D203">
        <f t="shared" si="36"/>
        <v>-3.978267485645226E-2</v>
      </c>
      <c r="E203">
        <f t="shared" si="32"/>
        <v>34.71855242037762</v>
      </c>
      <c r="F203">
        <f t="shared" si="32"/>
        <v>13.711463521932165</v>
      </c>
      <c r="AE203" s="28">
        <f>'RIAA Reference'!B194</f>
        <v>66.941655954832953</v>
      </c>
      <c r="AF203" s="4">
        <f t="shared" si="37"/>
        <v>420.60682913367725</v>
      </c>
      <c r="AG203" s="28" t="str">
        <f t="shared" si="38"/>
        <v>72045.9778683227j</v>
      </c>
      <c r="AH203" s="28" t="str">
        <f t="shared" si="39"/>
        <v>3320+23775.1726965465j</v>
      </c>
      <c r="AI203" s="28" t="str">
        <f t="shared" si="40"/>
        <v>3269.74039824382+17526.9091008193j</v>
      </c>
      <c r="AJ203" s="28">
        <f t="shared" si="41"/>
        <v>34.71855242037762</v>
      </c>
      <c r="AK203" s="28">
        <f t="shared" si="42"/>
        <v>13.711463521932165</v>
      </c>
      <c r="AL203" s="28">
        <f t="shared" si="43"/>
        <v>0.51353795962292903</v>
      </c>
      <c r="AM203" s="28">
        <f t="shared" si="44"/>
        <v>-5.7885489752983794</v>
      </c>
      <c r="AN203" s="28">
        <f t="shared" si="33"/>
        <v>15.578442653178719</v>
      </c>
      <c r="AO203" s="4">
        <f>'RIAA Reference'!H194</f>
        <v>15.618225328035171</v>
      </c>
      <c r="AP203" s="9">
        <f t="shared" si="34"/>
        <v>-3.978267485645226E-2</v>
      </c>
    </row>
    <row r="204" spans="1:42" x14ac:dyDescent="0.35">
      <c r="A204">
        <f t="shared" si="30"/>
        <v>67.875305708423369</v>
      </c>
      <c r="B204">
        <f t="shared" si="31"/>
        <v>15.499113268852275</v>
      </c>
      <c r="C204">
        <f t="shared" si="35"/>
        <v>15.542694800748835</v>
      </c>
      <c r="D204">
        <f t="shared" si="36"/>
        <v>-4.3581531896560222E-2</v>
      </c>
      <c r="E204">
        <f t="shared" si="32"/>
        <v>34.56687309112101</v>
      </c>
      <c r="F204">
        <f t="shared" si="32"/>
        <v>13.586805031281726</v>
      </c>
      <c r="AE204" s="28">
        <f>'RIAA Reference'!B195</f>
        <v>67.875305708423369</v>
      </c>
      <c r="AF204" s="4">
        <f t="shared" si="37"/>
        <v>426.4731235474884</v>
      </c>
      <c r="AG204" s="28" t="str">
        <f t="shared" si="38"/>
        <v>71054.9589877169j</v>
      </c>
      <c r="AH204" s="28" t="str">
        <f t="shared" si="39"/>
        <v>3320+23448.1364659466j</v>
      </c>
      <c r="AI204" s="28" t="str">
        <f t="shared" si="40"/>
        <v>3231.6504507337+17290.6048648611j</v>
      </c>
      <c r="AJ204" s="28">
        <f t="shared" si="41"/>
        <v>34.56687309112101</v>
      </c>
      <c r="AK204" s="28">
        <f t="shared" si="42"/>
        <v>13.586805031281726</v>
      </c>
      <c r="AL204" s="28">
        <f t="shared" si="43"/>
        <v>0.50886910229519422</v>
      </c>
      <c r="AM204" s="28">
        <f t="shared" si="44"/>
        <v>-5.8678783596248234</v>
      </c>
      <c r="AN204" s="28">
        <f t="shared" si="33"/>
        <v>15.499113268852275</v>
      </c>
      <c r="AO204" s="4">
        <f>'RIAA Reference'!H195</f>
        <v>15.542694800748835</v>
      </c>
      <c r="AP204" s="9">
        <f t="shared" si="34"/>
        <v>-4.3581531896560222E-2</v>
      </c>
    </row>
    <row r="205" spans="1:42" x14ac:dyDescent="0.35">
      <c r="A205">
        <f t="shared" si="30"/>
        <v>68.82511811534053</v>
      </c>
      <c r="B205">
        <f t="shared" si="31"/>
        <v>15.418855666398734</v>
      </c>
      <c r="C205">
        <f t="shared" si="35"/>
        <v>15.466207275181638</v>
      </c>
      <c r="D205">
        <f t="shared" si="36"/>
        <v>-4.7351608782904009E-2</v>
      </c>
      <c r="E205">
        <f t="shared" si="32"/>
        <v>34.418159858430748</v>
      </c>
      <c r="F205">
        <f t="shared" si="32"/>
        <v>13.461841202491456</v>
      </c>
      <c r="AE205" s="28">
        <f>'RIAA Reference'!B196</f>
        <v>68.82511811534053</v>
      </c>
      <c r="AF205" s="4">
        <f t="shared" si="37"/>
        <v>432.4409709072072</v>
      </c>
      <c r="AG205" s="28" t="str">
        <f t="shared" si="38"/>
        <v>70074.3739416234j</v>
      </c>
      <c r="AH205" s="28" t="str">
        <f t="shared" si="39"/>
        <v>3320+23124.5434007357j</v>
      </c>
      <c r="AI205" s="28" t="str">
        <f t="shared" si="40"/>
        <v>3194.46454562904+17056.6912843794j</v>
      </c>
      <c r="AJ205" s="28">
        <f t="shared" si="41"/>
        <v>34.418159858430748</v>
      </c>
      <c r="AK205" s="28">
        <f t="shared" si="42"/>
        <v>13.461841202491456</v>
      </c>
      <c r="AL205" s="28">
        <f t="shared" si="43"/>
        <v>0.50418880908207653</v>
      </c>
      <c r="AM205" s="28">
        <f t="shared" si="44"/>
        <v>-5.9481359620783643</v>
      </c>
      <c r="AN205" s="28">
        <f t="shared" si="33"/>
        <v>15.418855666398734</v>
      </c>
      <c r="AO205" s="4">
        <f>'RIAA Reference'!H196</f>
        <v>15.466207275181638</v>
      </c>
      <c r="AP205" s="9">
        <f t="shared" si="34"/>
        <v>-4.7351608782904009E-2</v>
      </c>
    </row>
    <row r="206" spans="1:42" x14ac:dyDescent="0.35">
      <c r="A206">
        <f t="shared" si="30"/>
        <v>69.791417141566569</v>
      </c>
      <c r="B206">
        <f t="shared" si="31"/>
        <v>15.337671488583972</v>
      </c>
      <c r="C206">
        <f t="shared" si="35"/>
        <v>15.388762876764034</v>
      </c>
      <c r="D206">
        <f t="shared" si="36"/>
        <v>-5.109138818006187E-2</v>
      </c>
      <c r="E206">
        <f t="shared" si="32"/>
        <v>34.272378847535769</v>
      </c>
      <c r="F206">
        <f t="shared" si="32"/>
        <v>13.3366039505368</v>
      </c>
      <c r="AE206" s="28">
        <f>'RIAA Reference'!B197</f>
        <v>69.791417141566569</v>
      </c>
      <c r="AF206" s="4">
        <f t="shared" si="37"/>
        <v>438.51240675113257</v>
      </c>
      <c r="AG206" s="28" t="str">
        <f t="shared" si="38"/>
        <v>69104.1572290749j</v>
      </c>
      <c r="AH206" s="28" t="str">
        <f t="shared" si="39"/>
        <v>3320+22804.3718855947j</v>
      </c>
      <c r="AI206" s="28" t="str">
        <f t="shared" si="40"/>
        <v>3158.16464464137+16825.158421914j</v>
      </c>
      <c r="AJ206" s="28">
        <f t="shared" si="41"/>
        <v>34.272378847535769</v>
      </c>
      <c r="AK206" s="28">
        <f t="shared" si="42"/>
        <v>13.3366039505368</v>
      </c>
      <c r="AL206" s="28">
        <f t="shared" si="43"/>
        <v>0.49949827530100316</v>
      </c>
      <c r="AM206" s="28">
        <f t="shared" si="44"/>
        <v>-6.0293201398931275</v>
      </c>
      <c r="AN206" s="28">
        <f t="shared" si="33"/>
        <v>15.337671488583972</v>
      </c>
      <c r="AO206" s="4">
        <f>'RIAA Reference'!H197</f>
        <v>15.388762876764034</v>
      </c>
      <c r="AP206" s="9">
        <f t="shared" si="34"/>
        <v>-5.109138818006187E-2</v>
      </c>
    </row>
    <row r="207" spans="1:42" x14ac:dyDescent="0.35">
      <c r="A207">
        <f t="shared" si="30"/>
        <v>70.774534044855329</v>
      </c>
      <c r="B207">
        <f t="shared" si="31"/>
        <v>15.255562712697099</v>
      </c>
      <c r="C207">
        <f t="shared" si="35"/>
        <v>15.310362084870558</v>
      </c>
      <c r="D207">
        <f t="shared" si="36"/>
        <v>-5.4799372173459204E-2</v>
      </c>
      <c r="E207">
        <f t="shared" si="32"/>
        <v>34.129495892024494</v>
      </c>
      <c r="F207">
        <f t="shared" si="32"/>
        <v>13.2111254204339</v>
      </c>
      <c r="AE207" s="28">
        <f>'RIAA Reference'!B198</f>
        <v>70.774534044855329</v>
      </c>
      <c r="AF207" s="4">
        <f t="shared" si="37"/>
        <v>444.68951243311642</v>
      </c>
      <c r="AG207" s="28" t="str">
        <f t="shared" si="38"/>
        <v>68144.2432433979j</v>
      </c>
      <c r="AH207" s="28" t="str">
        <f t="shared" si="39"/>
        <v>3320+22487.6002703213j</v>
      </c>
      <c r="AI207" s="28" t="str">
        <f t="shared" si="40"/>
        <v>3122.73296662105+16595.99615104j</v>
      </c>
      <c r="AJ207" s="28">
        <f t="shared" si="41"/>
        <v>34.129495892024494</v>
      </c>
      <c r="AK207" s="28">
        <f t="shared" si="42"/>
        <v>13.2111254204339</v>
      </c>
      <c r="AL207" s="28">
        <f t="shared" si="43"/>
        <v>0.49479870488516609</v>
      </c>
      <c r="AM207" s="28">
        <f t="shared" si="44"/>
        <v>-6.1114289157800004</v>
      </c>
      <c r="AN207" s="28">
        <f t="shared" si="33"/>
        <v>15.255562712697099</v>
      </c>
      <c r="AO207" s="4">
        <f>'RIAA Reference'!H198</f>
        <v>15.310362084870558</v>
      </c>
      <c r="AP207" s="9">
        <f t="shared" si="34"/>
        <v>-5.4799372173459204E-2</v>
      </c>
    </row>
    <row r="208" spans="1:42" x14ac:dyDescent="0.35">
      <c r="A208">
        <f t="shared" si="30"/>
        <v>71.774807555531922</v>
      </c>
      <c r="B208">
        <f t="shared" si="31"/>
        <v>15.172531651066404</v>
      </c>
      <c r="C208">
        <f t="shared" si="35"/>
        <v>15.231005734935824</v>
      </c>
      <c r="D208">
        <f t="shared" si="36"/>
        <v>-5.8474083869420213E-2</v>
      </c>
      <c r="E208">
        <f t="shared" si="32"/>
        <v>33.989476551910421</v>
      </c>
      <c r="F208">
        <f t="shared" si="32"/>
        <v>13.085437952692724</v>
      </c>
      <c r="AE208" s="28">
        <f>'RIAA Reference'!B199</f>
        <v>71.774807555531922</v>
      </c>
      <c r="AF208" s="4">
        <f t="shared" si="37"/>
        <v>450.97441625856055</v>
      </c>
      <c r="AG208" s="28" t="str">
        <f t="shared" si="38"/>
        <v>67194.5662781377j</v>
      </c>
      <c r="AH208" s="28" t="str">
        <f t="shared" si="39"/>
        <v>3320+22174.2068717854j</v>
      </c>
      <c r="AI208" s="28" t="str">
        <f t="shared" si="40"/>
        <v>3088.15198625205+16369.1941621087j</v>
      </c>
      <c r="AJ208" s="28">
        <f t="shared" si="41"/>
        <v>33.989476551910421</v>
      </c>
      <c r="AK208" s="28">
        <f t="shared" si="42"/>
        <v>13.085437952692724</v>
      </c>
      <c r="AL208" s="28">
        <f t="shared" si="43"/>
        <v>0.4900913090896154</v>
      </c>
      <c r="AM208" s="28">
        <f t="shared" si="44"/>
        <v>-6.1944599774106948</v>
      </c>
      <c r="AN208" s="28">
        <f t="shared" si="33"/>
        <v>15.172531651066404</v>
      </c>
      <c r="AO208" s="4">
        <f>'RIAA Reference'!H199</f>
        <v>15.231005734935824</v>
      </c>
      <c r="AP208" s="9">
        <f t="shared" si="34"/>
        <v>-5.8474083869420213E-2</v>
      </c>
    </row>
    <row r="209" spans="1:42" x14ac:dyDescent="0.35">
      <c r="A209">
        <f t="shared" si="30"/>
        <v>72.792584062166597</v>
      </c>
      <c r="B209">
        <f t="shared" si="31"/>
        <v>15.088580951323792</v>
      </c>
      <c r="C209">
        <f t="shared" si="35"/>
        <v>15.150695020245971</v>
      </c>
      <c r="D209">
        <f t="shared" si="36"/>
        <v>-6.21140689221793E-2</v>
      </c>
      <c r="E209">
        <f t="shared" si="32"/>
        <v>33.852286131866393</v>
      </c>
      <c r="F209">
        <f t="shared" si="32"/>
        <v>12.959574048563351</v>
      </c>
      <c r="AE209" s="28">
        <f>'RIAA Reference'!B200</f>
        <v>72.792584062166597</v>
      </c>
      <c r="AF209" s="4">
        <f t="shared" si="37"/>
        <v>457.36929465104009</v>
      </c>
      <c r="AG209" s="28" t="str">
        <f t="shared" si="38"/>
        <v>66255.0605329784j</v>
      </c>
      <c r="AH209" s="28" t="str">
        <f t="shared" si="39"/>
        <v>3320+21864.1699758829j</v>
      </c>
      <c r="AI209" s="28" t="str">
        <f t="shared" si="40"/>
        <v>3054.40443267149+16144.7419679217j</v>
      </c>
      <c r="AJ209" s="28">
        <f t="shared" si="41"/>
        <v>33.852286131866393</v>
      </c>
      <c r="AK209" s="28">
        <f t="shared" si="42"/>
        <v>12.959574048563351</v>
      </c>
      <c r="AL209" s="28">
        <f t="shared" si="43"/>
        <v>0.48537730518963851</v>
      </c>
      <c r="AM209" s="28">
        <f t="shared" si="44"/>
        <v>-6.2784106771533077</v>
      </c>
      <c r="AN209" s="28">
        <f t="shared" si="33"/>
        <v>15.088580951323792</v>
      </c>
      <c r="AO209" s="4">
        <f>'RIAA Reference'!H200</f>
        <v>15.150695020245971</v>
      </c>
      <c r="AP209" s="9">
        <f t="shared" si="34"/>
        <v>-6.21140689221793E-2</v>
      </c>
    </row>
    <row r="210" spans="1:42" x14ac:dyDescent="0.35">
      <c r="A210">
        <f t="shared" si="30"/>
        <v>73.828217802262856</v>
      </c>
      <c r="B210">
        <f t="shared" si="31"/>
        <v>15.003713596428067</v>
      </c>
      <c r="C210">
        <f t="shared" si="35"/>
        <v>15.069431493412337</v>
      </c>
      <c r="D210">
        <f t="shared" si="36"/>
        <v>-6.5717896984269331E-2</v>
      </c>
      <c r="E210">
        <f t="shared" si="32"/>
        <v>33.717889699603823</v>
      </c>
      <c r="F210">
        <f t="shared" si="32"/>
        <v>12.833566335163429</v>
      </c>
      <c r="AE210" s="28">
        <f>'RIAA Reference'!B201</f>
        <v>73.828217802262856</v>
      </c>
      <c r="AF210" s="4">
        <f t="shared" si="37"/>
        <v>463.87637335043235</v>
      </c>
      <c r="AG210" s="28" t="str">
        <f t="shared" si="38"/>
        <v>65325.6601196588j</v>
      </c>
      <c r="AH210" s="28" t="str">
        <f t="shared" si="39"/>
        <v>3320+21557.4678394874j</v>
      </c>
      <c r="AI210" s="28" t="str">
        <f t="shared" si="40"/>
        <v>3021.47328801515+15922.628909337j</v>
      </c>
      <c r="AJ210" s="28">
        <f t="shared" si="41"/>
        <v>33.717889699603823</v>
      </c>
      <c r="AK210" s="28">
        <f t="shared" si="42"/>
        <v>12.833566335163429</v>
      </c>
      <c r="AL210" s="28">
        <f t="shared" si="43"/>
        <v>0.48065791517466161</v>
      </c>
      <c r="AM210" s="28">
        <f t="shared" si="44"/>
        <v>-6.3632780320490321</v>
      </c>
      <c r="AN210" s="28">
        <f t="shared" si="33"/>
        <v>15.003713596428067</v>
      </c>
      <c r="AO210" s="4">
        <f>'RIAA Reference'!H201</f>
        <v>15.069431493412337</v>
      </c>
      <c r="AP210" s="9">
        <f t="shared" si="34"/>
        <v>-6.5717896984269331E-2</v>
      </c>
    </row>
    <row r="211" spans="1:42" x14ac:dyDescent="0.35">
      <c r="A211">
        <f t="shared" si="30"/>
        <v>74.882071058106945</v>
      </c>
      <c r="B211">
        <f t="shared" si="31"/>
        <v>14.917932904460873</v>
      </c>
      <c r="C211">
        <f t="shared" si="35"/>
        <v>14.987217067535003</v>
      </c>
      <c r="D211">
        <f t="shared" si="36"/>
        <v>-6.9284163074129879E-2</v>
      </c>
      <c r="E211">
        <f t="shared" si="32"/>
        <v>33.586252104368555</v>
      </c>
      <c r="F211">
        <f t="shared" si="32"/>
        <v>12.707447530575692</v>
      </c>
      <c r="AE211" s="28">
        <f>'RIAA Reference'!B202</f>
        <v>74.882071058106945</v>
      </c>
      <c r="AF211" s="4">
        <f t="shared" si="37"/>
        <v>470.49792864347529</v>
      </c>
      <c r="AG211" s="28" t="str">
        <f t="shared" si="38"/>
        <v>64406.2990678812j</v>
      </c>
      <c r="AH211" s="28" t="str">
        <f t="shared" si="39"/>
        <v>3320+21254.0786924008j</v>
      </c>
      <c r="AI211" s="28" t="str">
        <f t="shared" si="40"/>
        <v>2989.34178589271+15702.8441608088j</v>
      </c>
      <c r="AJ211" s="28">
        <f t="shared" si="41"/>
        <v>33.586252104368555</v>
      </c>
      <c r="AK211" s="28">
        <f t="shared" si="42"/>
        <v>12.707447530575692</v>
      </c>
      <c r="AL211" s="28">
        <f t="shared" si="43"/>
        <v>0.47593436444103682</v>
      </c>
      <c r="AM211" s="28">
        <f t="shared" si="44"/>
        <v>-6.4490587240162265</v>
      </c>
      <c r="AN211" s="28">
        <f t="shared" si="33"/>
        <v>14.917932904460873</v>
      </c>
      <c r="AO211" s="4">
        <f>'RIAA Reference'!H202</f>
        <v>14.987217067535003</v>
      </c>
      <c r="AP211" s="9">
        <f t="shared" si="34"/>
        <v>-6.9284163074129879E-2</v>
      </c>
    </row>
    <row r="212" spans="1:42" x14ac:dyDescent="0.35">
      <c r="A212">
        <f t="shared" si="30"/>
        <v>75.954514357928247</v>
      </c>
      <c r="B212">
        <f t="shared" si="31"/>
        <v>14.831242528207149</v>
      </c>
      <c r="C212">
        <f t="shared" si="35"/>
        <v>14.904054017065565</v>
      </c>
      <c r="D212">
        <f t="shared" si="36"/>
        <v>-7.2811488858416595E-2</v>
      </c>
      <c r="E212">
        <f t="shared" si="32"/>
        <v>33.45733799552535</v>
      </c>
      <c r="F212">
        <f t="shared" si="32"/>
        <v>12.58125040900007</v>
      </c>
      <c r="AE212" s="28">
        <f>'RIAA Reference'!B203</f>
        <v>75.954514357928247</v>
      </c>
      <c r="AF212" s="4">
        <f t="shared" si="37"/>
        <v>477.23628862769567</v>
      </c>
      <c r="AG212" s="28" t="str">
        <f t="shared" si="38"/>
        <v>63496.9113312137j</v>
      </c>
      <c r="AH212" s="28" t="str">
        <f t="shared" si="39"/>
        <v>3320+20953.9807393005j</v>
      </c>
      <c r="AI212" s="28" t="str">
        <f t="shared" si="40"/>
        <v>2957.993409794+15485.3767358576j</v>
      </c>
      <c r="AJ212" s="28">
        <f t="shared" si="41"/>
        <v>33.45733799552535</v>
      </c>
      <c r="AK212" s="28">
        <f t="shared" si="42"/>
        <v>12.58125040900007</v>
      </c>
      <c r="AL212" s="28">
        <f t="shared" si="43"/>
        <v>0.47120788048689355</v>
      </c>
      <c r="AM212" s="28">
        <f t="shared" si="44"/>
        <v>-6.5357491002699506</v>
      </c>
      <c r="AN212" s="28">
        <f t="shared" si="33"/>
        <v>14.831242528207149</v>
      </c>
      <c r="AO212" s="4">
        <f>'RIAA Reference'!H203</f>
        <v>14.904054017065565</v>
      </c>
      <c r="AP212" s="9">
        <f t="shared" si="34"/>
        <v>-7.2811488858416595E-2</v>
      </c>
    </row>
    <row r="213" spans="1:42" x14ac:dyDescent="0.35">
      <c r="A213">
        <f t="shared" ref="A213:A276" si="45">AE213</f>
        <v>77.045926682525803</v>
      </c>
      <c r="B213">
        <f t="shared" ref="B213:B276" si="46">AN213</f>
        <v>14.743646454536103</v>
      </c>
      <c r="C213">
        <f t="shared" si="35"/>
        <v>14.819944978379578</v>
      </c>
      <c r="D213">
        <f t="shared" si="36"/>
        <v>-7.6298523843474797E-2</v>
      </c>
      <c r="E213">
        <f t="shared" ref="E213:F276" si="47">AJ213</f>
        <v>33.331111841206891</v>
      </c>
      <c r="F213">
        <f t="shared" si="47"/>
        <v>12.455007766050262</v>
      </c>
      <c r="AE213" s="28">
        <f>'RIAA Reference'!B204</f>
        <v>77.045926682525803</v>
      </c>
      <c r="AF213" s="4">
        <f t="shared" si="37"/>
        <v>484.09383450968176</v>
      </c>
      <c r="AG213" s="28" t="str">
        <f t="shared" si="38"/>
        <v>62597.4307929845j</v>
      </c>
      <c r="AH213" s="28" t="str">
        <f t="shared" si="39"/>
        <v>3320+20657.1521616849j</v>
      </c>
      <c r="AI213" s="28" t="str">
        <f t="shared" si="40"/>
        <v>2927.41189142933+15270.2154924754j</v>
      </c>
      <c r="AJ213" s="28">
        <f t="shared" si="41"/>
        <v>33.331111841206891</v>
      </c>
      <c r="AK213" s="28">
        <f t="shared" si="42"/>
        <v>12.455007766050262</v>
      </c>
      <c r="AL213" s="28">
        <f t="shared" si="43"/>
        <v>0.46647969161236963</v>
      </c>
      <c r="AM213" s="28">
        <f t="shared" si="44"/>
        <v>-6.6233451739409954</v>
      </c>
      <c r="AN213" s="28">
        <f t="shared" ref="AN213:AN276" si="48">AM213-$AM$15+$AO$15</f>
        <v>14.743646454536103</v>
      </c>
      <c r="AO213" s="4">
        <f>'RIAA Reference'!H204</f>
        <v>14.819944978379578</v>
      </c>
      <c r="AP213" s="9">
        <f t="shared" ref="AP213:AP276" si="49">AN213-AO213</f>
        <v>-7.6298523843474797E-2</v>
      </c>
    </row>
    <row r="214" spans="1:42" x14ac:dyDescent="0.35">
      <c r="A214">
        <f t="shared" si="45"/>
        <v>78.156695677521142</v>
      </c>
      <c r="B214">
        <f t="shared" si="46"/>
        <v>14.65514900359646</v>
      </c>
      <c r="C214">
        <f t="shared" ref="C214:C277" si="50">AO214</f>
        <v>14.734892950070284</v>
      </c>
      <c r="D214">
        <f t="shared" ref="D214:D277" si="51">AP214</f>
        <v>-7.9743946473824323E-2</v>
      </c>
      <c r="E214">
        <f t="shared" si="47"/>
        <v>33.207537946996624</v>
      </c>
      <c r="F214">
        <f t="shared" si="47"/>
        <v>12.328752384276028</v>
      </c>
      <c r="AE214" s="28">
        <f>'RIAA Reference'!B205</f>
        <v>78.156695677521142</v>
      </c>
      <c r="AF214" s="4">
        <f t="shared" ref="AF214:AF277" si="52">AE214*2*PI()</f>
        <v>491.07300193870714</v>
      </c>
      <c r="AG214" s="28" t="str">
        <f t="shared" ref="AG214:AG277" si="53">COMPLEX(0,1/$AF214/AG$15/0.000000001,"j")</f>
        <v>61707.7912721672j</v>
      </c>
      <c r="AH214" s="28" t="str">
        <f t="shared" ref="AH214:AH277" si="54">COMPLEX($AH$9,1/$AF214/AH$15/0.000000001,"j")</f>
        <v>3320+20363.5711198152j</v>
      </c>
      <c r="AI214" s="28" t="str">
        <f t="shared" ref="AI214:AI277" si="55">IMDIV(1,IMSUM(IMDIV(1,AG214),IMDIV(1,AH214),IMDIV(1,$AI$13)))</f>
        <v>2897.5812090058+15057.3491384615j</v>
      </c>
      <c r="AJ214" s="28">
        <f t="shared" ref="AJ214:AJ277" si="56">IF(G197&lt;&gt;"",IMABS(IMSUM(AI214,$AI$9))/1000-$G$4,IMABS(IMSUM(AI214,$AI$9))/1000)</f>
        <v>33.207537946996624</v>
      </c>
      <c r="AK214" s="28">
        <f t="shared" ref="AK214:AK277" si="57">IMABS(IMDIV(1,IMSUM(IMDIV(1,AI214),IMDIV(1,$AI$9))))/1000</f>
        <v>12.328752384276028</v>
      </c>
      <c r="AL214" s="28">
        <f t="shared" ref="AL214:AL277" si="58">IMABS(IMDIV(AI214,IMSUM(AI214,$AI$9)))</f>
        <v>0.46175102562831588</v>
      </c>
      <c r="AM214" s="28">
        <f t="shared" ref="AM214:AM277" si="59">20*LOG(AL214)</f>
        <v>-6.7118426248806395</v>
      </c>
      <c r="AN214" s="28">
        <f t="shared" si="48"/>
        <v>14.65514900359646</v>
      </c>
      <c r="AO214" s="4">
        <f>'RIAA Reference'!H205</f>
        <v>14.734892950070284</v>
      </c>
      <c r="AP214" s="9">
        <f t="shared" si="49"/>
        <v>-7.9743946473824323E-2</v>
      </c>
    </row>
    <row r="215" spans="1:42" x14ac:dyDescent="0.35">
      <c r="A215">
        <f t="shared" si="45"/>
        <v>79.287217871401637</v>
      </c>
      <c r="B215">
        <f t="shared" si="46"/>
        <v>14.565754827842991</v>
      </c>
      <c r="C215">
        <f t="shared" si="50"/>
        <v>14.648901292976774</v>
      </c>
      <c r="D215">
        <f t="shared" si="51"/>
        <v>-8.3146465133783209E-2</v>
      </c>
      <c r="E215">
        <f t="shared" si="47"/>
        <v>33.086580474619545</v>
      </c>
      <c r="F215">
        <f t="shared" si="47"/>
        <v>12.202516998996201</v>
      </c>
      <c r="AE215" s="28">
        <f>'RIAA Reference'!B206</f>
        <v>79.287217871401637</v>
      </c>
      <c r="AF215" s="4">
        <f t="shared" si="52"/>
        <v>498.17628237673745</v>
      </c>
      <c r="AG215" s="28" t="str">
        <f t="shared" si="53"/>
        <v>60827.9265292565j</v>
      </c>
      <c r="AH215" s="28" t="str">
        <f t="shared" si="54"/>
        <v>3320+20073.2157546546j</v>
      </c>
      <c r="AI215" s="28" t="str">
        <f t="shared" si="55"/>
        <v>2868.48558544207+14846.766236692j</v>
      </c>
      <c r="AJ215" s="28">
        <f t="shared" si="56"/>
        <v>33.086580474619545</v>
      </c>
      <c r="AK215" s="28">
        <f t="shared" si="57"/>
        <v>12.202516998996201</v>
      </c>
      <c r="AL215" s="28">
        <f t="shared" si="58"/>
        <v>0.45702310857663669</v>
      </c>
      <c r="AM215" s="28">
        <f t="shared" si="59"/>
        <v>-6.8012368006341077</v>
      </c>
      <c r="AN215" s="28">
        <f t="shared" si="48"/>
        <v>14.565754827842991</v>
      </c>
      <c r="AO215" s="4">
        <f>'RIAA Reference'!H206</f>
        <v>14.648901292976774</v>
      </c>
      <c r="AP215" s="9">
        <f t="shared" si="49"/>
        <v>-8.3146465133783209E-2</v>
      </c>
    </row>
    <row r="216" spans="1:42" x14ac:dyDescent="0.35">
      <c r="A216">
        <f t="shared" si="45"/>
        <v>80.437898899525237</v>
      </c>
      <c r="B216">
        <f t="shared" si="46"/>
        <v>14.475468910910564</v>
      </c>
      <c r="C216">
        <f t="shared" si="50"/>
        <v>14.56197372996041</v>
      </c>
      <c r="D216">
        <f t="shared" si="51"/>
        <v>-8.6504819049846304E-2</v>
      </c>
      <c r="E216">
        <f t="shared" si="47"/>
        <v>32.96820346061341</v>
      </c>
      <c r="F216">
        <f t="shared" si="47"/>
        <v>12.076334264522529</v>
      </c>
      <c r="AE216" s="28">
        <f>'RIAA Reference'!B207</f>
        <v>80.437898899525237</v>
      </c>
      <c r="AF216" s="4">
        <f t="shared" si="52"/>
        <v>505.40622450589399</v>
      </c>
      <c r="AG216" s="28" t="str">
        <f t="shared" si="53"/>
        <v>59957.7702721327j</v>
      </c>
      <c r="AH216" s="28" t="str">
        <f t="shared" si="54"/>
        <v>3320+19786.0641898038j</v>
      </c>
      <c r="AI216" s="28" t="str">
        <f t="shared" si="55"/>
        <v>2840.10948652364+14638.4552103219j</v>
      </c>
      <c r="AJ216" s="28">
        <f t="shared" si="56"/>
        <v>32.96820346061341</v>
      </c>
      <c r="AK216" s="28">
        <f t="shared" si="57"/>
        <v>12.076334264522529</v>
      </c>
      <c r="AL216" s="28">
        <f t="shared" si="58"/>
        <v>0.4522971634652645</v>
      </c>
      <c r="AM216" s="28">
        <f t="shared" si="59"/>
        <v>-6.8915227175665352</v>
      </c>
      <c r="AN216" s="28">
        <f t="shared" si="48"/>
        <v>14.475468910910564</v>
      </c>
      <c r="AO216" s="4">
        <f>'RIAA Reference'!H207</f>
        <v>14.56197372996041</v>
      </c>
      <c r="AP216" s="9">
        <f t="shared" si="49"/>
        <v>-8.6504819049846304E-2</v>
      </c>
    </row>
    <row r="217" spans="1:42" x14ac:dyDescent="0.35">
      <c r="A217">
        <f t="shared" si="45"/>
        <v>81.609153734260332</v>
      </c>
      <c r="B217">
        <f t="shared" si="46"/>
        <v>14.38429656635298</v>
      </c>
      <c r="C217">
        <f t="shared" si="50"/>
        <v>14.474114345444871</v>
      </c>
      <c r="D217">
        <f t="shared" si="51"/>
        <v>-8.9817779091891481E-2</v>
      </c>
      <c r="E217">
        <f t="shared" si="47"/>
        <v>32.852370834953362</v>
      </c>
      <c r="F217">
        <f t="shared" si="47"/>
        <v>11.95023672085272</v>
      </c>
      <c r="AE217" s="28">
        <f>'RIAA Reference'!B208</f>
        <v>81.609153734260332</v>
      </c>
      <c r="AF217" s="4">
        <f t="shared" si="52"/>
        <v>512.76543567446458</v>
      </c>
      <c r="AG217" s="28" t="str">
        <f t="shared" si="53"/>
        <v>59097.256161916j</v>
      </c>
      <c r="AH217" s="28" t="str">
        <f t="shared" si="54"/>
        <v>3320+19502.0945334323j</v>
      </c>
      <c r="AI217" s="28" t="str">
        <f t="shared" si="55"/>
        <v>2812.4376190009+14432.4043479205j</v>
      </c>
      <c r="AJ217" s="28">
        <f t="shared" si="56"/>
        <v>32.852370834953362</v>
      </c>
      <c r="AK217" s="28">
        <f t="shared" si="57"/>
        <v>11.95023672085272</v>
      </c>
      <c r="AL217" s="28">
        <f t="shared" si="58"/>
        <v>0.44757440902070139</v>
      </c>
      <c r="AM217" s="28">
        <f t="shared" si="59"/>
        <v>-6.9826950621241188</v>
      </c>
      <c r="AN217" s="28">
        <f t="shared" si="48"/>
        <v>14.38429656635298</v>
      </c>
      <c r="AO217" s="4">
        <f>'RIAA Reference'!H208</f>
        <v>14.474114345444871</v>
      </c>
      <c r="AP217" s="9">
        <f t="shared" si="49"/>
        <v>-8.9817779091891481E-2</v>
      </c>
    </row>
    <row r="218" spans="1:42" x14ac:dyDescent="0.35">
      <c r="A218">
        <f t="shared" si="45"/>
        <v>82.801406921444652</v>
      </c>
      <c r="B218">
        <f t="shared" si="46"/>
        <v>14.292243436264885</v>
      </c>
      <c r="C218">
        <f t="shared" si="50"/>
        <v>14.385327584735698</v>
      </c>
      <c r="D218">
        <f t="shared" si="51"/>
        <v>-9.3084148470813588E-2</v>
      </c>
      <c r="E218">
        <f t="shared" si="47"/>
        <v>32.739046439600898</v>
      </c>
      <c r="F218">
        <f t="shared" si="47"/>
        <v>11.824256760907993</v>
      </c>
      <c r="AE218" s="28">
        <f>'RIAA Reference'!B209</f>
        <v>82.801406921444652</v>
      </c>
      <c r="AF218" s="4">
        <f t="shared" si="52"/>
        <v>520.25658338261917</v>
      </c>
      <c r="AG218" s="28" t="str">
        <f t="shared" si="53"/>
        <v>58246.3178188062j</v>
      </c>
      <c r="AH218" s="28" t="str">
        <f t="shared" si="54"/>
        <v>3320+19221.2848802061j</v>
      </c>
      <c r="AI218" s="28" t="str">
        <f t="shared" si="55"/>
        <v>2785.45492863164+14228.6018085397j</v>
      </c>
      <c r="AJ218" s="28">
        <f t="shared" si="56"/>
        <v>32.739046439600898</v>
      </c>
      <c r="AK218" s="28">
        <f t="shared" si="57"/>
        <v>11.824256760907993</v>
      </c>
      <c r="AL218" s="28">
        <f t="shared" si="58"/>
        <v>0.44285605846097409</v>
      </c>
      <c r="AM218" s="28">
        <f t="shared" si="59"/>
        <v>-7.0747481922122137</v>
      </c>
      <c r="AN218" s="28">
        <f t="shared" si="48"/>
        <v>14.292243436264885</v>
      </c>
      <c r="AO218" s="4">
        <f>'RIAA Reference'!H209</f>
        <v>14.385327584735698</v>
      </c>
      <c r="AP218" s="9">
        <f t="shared" si="49"/>
        <v>-9.3084148470813588E-2</v>
      </c>
    </row>
    <row r="219" spans="1:42" x14ac:dyDescent="0.35">
      <c r="A219">
        <f t="shared" si="45"/>
        <v>84.015092823345483</v>
      </c>
      <c r="B219">
        <f t="shared" si="46"/>
        <v>14.199315489804462</v>
      </c>
      <c r="C219">
        <f t="shared" si="50"/>
        <v>14.295618253136809</v>
      </c>
      <c r="D219">
        <f t="shared" si="51"/>
        <v>-9.6302763332346331E-2</v>
      </c>
      <c r="E219">
        <f t="shared" si="47"/>
        <v>32.628194046953901</v>
      </c>
      <c r="F219">
        <f t="shared" si="47"/>
        <v>11.698426598387904</v>
      </c>
      <c r="AE219" s="28">
        <f>'RIAA Reference'!B210</f>
        <v>84.015092823345483</v>
      </c>
      <c r="AF219" s="4">
        <f t="shared" si="52"/>
        <v>527.88239680897345</v>
      </c>
      <c r="AG219" s="28" t="str">
        <f t="shared" si="53"/>
        <v>57404.888827911j</v>
      </c>
      <c r="AH219" s="28" t="str">
        <f t="shared" si="54"/>
        <v>3320+18943.6133132106j</v>
      </c>
      <c r="AI219" s="28" t="str">
        <f t="shared" si="55"/>
        <v>2759.14659817079+14027.035626716j</v>
      </c>
      <c r="AJ219" s="28">
        <f t="shared" si="56"/>
        <v>32.628194046953901</v>
      </c>
      <c r="AK219" s="28">
        <f t="shared" si="57"/>
        <v>11.698426598387904</v>
      </c>
      <c r="AL219" s="28">
        <f t="shared" si="58"/>
        <v>0.43814331829168257</v>
      </c>
      <c r="AM219" s="28">
        <f t="shared" si="59"/>
        <v>-7.1676761386726371</v>
      </c>
      <c r="AN219" s="28">
        <f t="shared" si="48"/>
        <v>14.199315489804462</v>
      </c>
      <c r="AO219" s="4">
        <f>'RIAA Reference'!H210</f>
        <v>14.295618253136809</v>
      </c>
      <c r="AP219" s="9">
        <f t="shared" si="49"/>
        <v>-9.6302763332346331E-2</v>
      </c>
    </row>
    <row r="220" spans="1:42" x14ac:dyDescent="0.35">
      <c r="A220">
        <f t="shared" si="45"/>
        <v>85.250655868317523</v>
      </c>
      <c r="B220">
        <f t="shared" si="46"/>
        <v>14.105519021636907</v>
      </c>
      <c r="C220">
        <f t="shared" si="50"/>
        <v>14.20499151488151</v>
      </c>
      <c r="D220">
        <f t="shared" si="51"/>
        <v>-9.9472493244602944E-2</v>
      </c>
      <c r="E220">
        <f t="shared" si="47"/>
        <v>32.519777378168008</v>
      </c>
      <c r="F220">
        <f t="shared" si="47"/>
        <v>11.572778236312109</v>
      </c>
      <c r="AE220" s="28">
        <f>'RIAA Reference'!B211</f>
        <v>85.250655868317523</v>
      </c>
      <c r="AF220" s="4">
        <f t="shared" si="52"/>
        <v>535.64566837923587</v>
      </c>
      <c r="AG220" s="28" t="str">
        <f t="shared" si="53"/>
        <v>56572.9027450584j</v>
      </c>
      <c r="AH220" s="28" t="str">
        <f t="shared" si="54"/>
        <v>3320+18669.0579058693j</v>
      </c>
      <c r="AI220" s="28" t="str">
        <f t="shared" si="55"/>
        <v>2733.49804530859+13827.6937174072j</v>
      </c>
      <c r="AJ220" s="28">
        <f t="shared" si="56"/>
        <v>32.519777378168008</v>
      </c>
      <c r="AK220" s="28">
        <f t="shared" si="57"/>
        <v>11.572778236312109</v>
      </c>
      <c r="AL220" s="28">
        <f t="shared" si="58"/>
        <v>0.43343738712779439</v>
      </c>
      <c r="AM220" s="28">
        <f t="shared" si="59"/>
        <v>-7.2614726068401918</v>
      </c>
      <c r="AN220" s="28">
        <f t="shared" si="48"/>
        <v>14.105519021636907</v>
      </c>
      <c r="AO220" s="4">
        <f>'RIAA Reference'!H211</f>
        <v>14.20499151488151</v>
      </c>
      <c r="AP220" s="9">
        <f t="shared" si="49"/>
        <v>-9.9472493244602944E-2</v>
      </c>
    </row>
    <row r="221" spans="1:42" x14ac:dyDescent="0.35">
      <c r="A221">
        <f t="shared" si="45"/>
        <v>86.508550807354894</v>
      </c>
      <c r="B221">
        <f t="shared" si="46"/>
        <v>14.01086065031609</v>
      </c>
      <c r="C221">
        <f t="shared" si="50"/>
        <v>14.113452891897051</v>
      </c>
      <c r="D221">
        <f t="shared" si="51"/>
        <v>-0.10259224158096103</v>
      </c>
      <c r="E221">
        <f t="shared" si="47"/>
        <v>32.413760121325375</v>
      </c>
      <c r="F221">
        <f t="shared" si="47"/>
        <v>11.447343436312769</v>
      </c>
      <c r="AE221" s="28">
        <f>'RIAA Reference'!B212</f>
        <v>86.508550807354894</v>
      </c>
      <c r="AF221" s="4">
        <f t="shared" si="52"/>
        <v>543.54925537817098</v>
      </c>
      <c r="AG221" s="28" t="str">
        <f t="shared" si="53"/>
        <v>55750.293102595j</v>
      </c>
      <c r="AH221" s="28" t="str">
        <f t="shared" si="54"/>
        <v>3320+18397.5967238564j</v>
      </c>
      <c r="AI221" s="28" t="str">
        <f t="shared" si="55"/>
        <v>2708.49492055948+13630.5638808616j</v>
      </c>
      <c r="AJ221" s="28">
        <f t="shared" si="56"/>
        <v>32.413760121325375</v>
      </c>
      <c r="AK221" s="28">
        <f t="shared" si="57"/>
        <v>11.447343436312769</v>
      </c>
      <c r="AL221" s="28">
        <f t="shared" si="58"/>
        <v>0.42873945454355</v>
      </c>
      <c r="AM221" s="28">
        <f t="shared" si="59"/>
        <v>-7.3561309781610094</v>
      </c>
      <c r="AN221" s="28">
        <f t="shared" si="48"/>
        <v>14.01086065031609</v>
      </c>
      <c r="AO221" s="4">
        <f>'RIAA Reference'!H212</f>
        <v>14.113452891897051</v>
      </c>
      <c r="AP221" s="9">
        <f t="shared" si="49"/>
        <v>-0.10259224158096103</v>
      </c>
    </row>
    <row r="222" spans="1:42" x14ac:dyDescent="0.35">
      <c r="A222">
        <f t="shared" si="45"/>
        <v>87.789242977741864</v>
      </c>
      <c r="B222">
        <f t="shared" si="46"/>
        <v>13.915347316625263</v>
      </c>
      <c r="C222">
        <f t="shared" si="50"/>
        <v>14.021008262421971</v>
      </c>
      <c r="D222">
        <f t="shared" si="51"/>
        <v>-0.10566094579670704</v>
      </c>
      <c r="E222">
        <f t="shared" si="47"/>
        <v>32.310105949424717</v>
      </c>
      <c r="F222">
        <f t="shared" si="47"/>
        <v>11.322153688741681</v>
      </c>
      <c r="AE222" s="28">
        <f>'RIAA Reference'!B213</f>
        <v>87.789242977741864</v>
      </c>
      <c r="AF222" s="4">
        <f t="shared" si="52"/>
        <v>551.59608160616631</v>
      </c>
      <c r="AG222" s="28" t="str">
        <f t="shared" si="53"/>
        <v>54936.9934151678j</v>
      </c>
      <c r="AH222" s="28" t="str">
        <f t="shared" si="54"/>
        <v>3320+18129.2078270054j</v>
      </c>
      <c r="AI222" s="28" t="str">
        <f t="shared" si="55"/>
        <v>2684.12310510353+13435.6338074232j</v>
      </c>
      <c r="AJ222" s="28">
        <f t="shared" si="56"/>
        <v>32.310105949424717</v>
      </c>
      <c r="AK222" s="28">
        <f t="shared" si="57"/>
        <v>11.322153688741681</v>
      </c>
      <c r="AL222" s="28">
        <f t="shared" si="58"/>
        <v>0.42405069995287209</v>
      </c>
      <c r="AM222" s="28">
        <f t="shared" si="59"/>
        <v>-7.451644311851835</v>
      </c>
      <c r="AN222" s="28">
        <f t="shared" si="48"/>
        <v>13.915347316625263</v>
      </c>
      <c r="AO222" s="4">
        <f>'RIAA Reference'!H213</f>
        <v>14.021008262421971</v>
      </c>
      <c r="AP222" s="9">
        <f t="shared" si="49"/>
        <v>-0.10566094579670704</v>
      </c>
    </row>
    <row r="223" spans="1:42" x14ac:dyDescent="0.35">
      <c r="A223">
        <f t="shared" si="45"/>
        <v>89.093208574014824</v>
      </c>
      <c r="B223">
        <f t="shared" si="46"/>
        <v>13.818986281895954</v>
      </c>
      <c r="C223">
        <f t="shared" si="50"/>
        <v>13.92766385949631</v>
      </c>
      <c r="D223">
        <f t="shared" si="51"/>
        <v>-0.10867757760035524</v>
      </c>
      <c r="E223">
        <f t="shared" si="47"/>
        <v>32.208778538168815</v>
      </c>
      <c r="F223">
        <f t="shared" si="47"/>
        <v>11.197240183648594</v>
      </c>
      <c r="AE223" s="28">
        <f>'RIAA Reference'!B214</f>
        <v>89.093208574014824</v>
      </c>
      <c r="AF223" s="4">
        <f t="shared" si="52"/>
        <v>559.78913908173627</v>
      </c>
      <c r="AG223" s="28" t="str">
        <f t="shared" si="53"/>
        <v>54132.9371854885j</v>
      </c>
      <c r="AH223" s="28" t="str">
        <f t="shared" si="54"/>
        <v>3320+17863.8692712112j</v>
      </c>
      <c r="AI223" s="28" t="str">
        <f t="shared" si="55"/>
        <v>2660.36870858224+13242.8910822717j</v>
      </c>
      <c r="AJ223" s="28">
        <f t="shared" si="56"/>
        <v>32.208778538168815</v>
      </c>
      <c r="AK223" s="28">
        <f t="shared" si="57"/>
        <v>11.197240183648594</v>
      </c>
      <c r="AL223" s="28">
        <f t="shared" si="58"/>
        <v>0.41937229152241962</v>
      </c>
      <c r="AM223" s="28">
        <f t="shared" si="59"/>
        <v>-7.5480053465811441</v>
      </c>
      <c r="AN223" s="28">
        <f t="shared" si="48"/>
        <v>13.818986281895954</v>
      </c>
      <c r="AO223" s="4">
        <f>'RIAA Reference'!H214</f>
        <v>13.92766385949631</v>
      </c>
      <c r="AP223" s="9">
        <f t="shared" si="49"/>
        <v>-0.10867757760035524</v>
      </c>
    </row>
    <row r="224" spans="1:42" x14ac:dyDescent="0.35">
      <c r="A224">
        <f t="shared" si="45"/>
        <v>90.420934926452617</v>
      </c>
      <c r="B224">
        <f t="shared" si="46"/>
        <v>13.721785126323734</v>
      </c>
      <c r="C224">
        <f t="shared" si="50"/>
        <v>13.83342626934513</v>
      </c>
      <c r="D224">
        <f t="shared" si="51"/>
        <v>-0.11164114302139616</v>
      </c>
      <c r="E224">
        <f t="shared" si="47"/>
        <v>32.109741583523579</v>
      </c>
      <c r="F224">
        <f t="shared" si="47"/>
        <v>11.07263378268409</v>
      </c>
      <c r="AE224" s="28">
        <f>'RIAA Reference'!B215</f>
        <v>90.420934926452617</v>
      </c>
      <c r="AF224" s="4">
        <f t="shared" si="52"/>
        <v>568.13148979132859</v>
      </c>
      <c r="AG224" s="28" t="str">
        <f t="shared" si="53"/>
        <v>53338.0579100807j</v>
      </c>
      <c r="AH224" s="28" t="str">
        <f t="shared" si="54"/>
        <v>3320+17601.5591103266j</v>
      </c>
      <c r="AI224" s="28" t="str">
        <f t="shared" si="55"/>
        <v>2637.21806685018+13052.3231900969j</v>
      </c>
      <c r="AJ224" s="28">
        <f t="shared" si="56"/>
        <v>32.109741583523579</v>
      </c>
      <c r="AK224" s="28">
        <f t="shared" si="57"/>
        <v>11.07263378268409</v>
      </c>
      <c r="AL224" s="28">
        <f t="shared" si="58"/>
        <v>0.4147053851192542</v>
      </c>
      <c r="AM224" s="28">
        <f t="shared" si="59"/>
        <v>-7.6452065021533642</v>
      </c>
      <c r="AN224" s="28">
        <f t="shared" si="48"/>
        <v>13.721785126323734</v>
      </c>
      <c r="AO224" s="4">
        <f>'RIAA Reference'!H215</f>
        <v>13.83342626934513</v>
      </c>
      <c r="AP224" s="9">
        <f t="shared" si="49"/>
        <v>-0.11164114302139616</v>
      </c>
    </row>
    <row r="225" spans="1:42" x14ac:dyDescent="0.35">
      <c r="A225">
        <f t="shared" si="45"/>
        <v>91.772920787320373</v>
      </c>
      <c r="B225">
        <f t="shared" si="46"/>
        <v>13.623751747301826</v>
      </c>
      <c r="C225">
        <f t="shared" si="50"/>
        <v>13.738302429676352</v>
      </c>
      <c r="D225">
        <f t="shared" si="51"/>
        <v>-0.11455068237452615</v>
      </c>
      <c r="E225">
        <f t="shared" si="47"/>
        <v>32.012958819027524</v>
      </c>
      <c r="F225">
        <f t="shared" si="47"/>
        <v>10.948364991977384</v>
      </c>
      <c r="AE225" s="28">
        <f>'RIAA Reference'!B216</f>
        <v>91.772920787320373</v>
      </c>
      <c r="AF225" s="4">
        <f t="shared" si="52"/>
        <v>576.62626748784737</v>
      </c>
      <c r="AG225" s="28" t="str">
        <f t="shared" si="53"/>
        <v>52552.2890850076j</v>
      </c>
      <c r="AH225" s="28" t="str">
        <f t="shared" si="54"/>
        <v>3320+17342.2553980525j</v>
      </c>
      <c r="AI225" s="28" t="str">
        <f t="shared" si="55"/>
        <v>2614.65773968462+12863.91751971j</v>
      </c>
      <c r="AJ225" s="28">
        <f t="shared" si="56"/>
        <v>32.012958819027524</v>
      </c>
      <c r="AK225" s="28">
        <f t="shared" si="57"/>
        <v>10.948364991977384</v>
      </c>
      <c r="AL225" s="28">
        <f t="shared" si="58"/>
        <v>0.41005112329503385</v>
      </c>
      <c r="AM225" s="28">
        <f t="shared" si="59"/>
        <v>-7.7432398811752723</v>
      </c>
      <c r="AN225" s="28">
        <f t="shared" si="48"/>
        <v>13.623751747301826</v>
      </c>
      <c r="AO225" s="4">
        <f>'RIAA Reference'!H216</f>
        <v>13.738302429676352</v>
      </c>
      <c r="AP225" s="9">
        <f t="shared" si="49"/>
        <v>-0.11455068237452615</v>
      </c>
    </row>
    <row r="226" spans="1:42" x14ac:dyDescent="0.35">
      <c r="A226">
        <f t="shared" si="45"/>
        <v>93.149676625098394</v>
      </c>
      <c r="B226">
        <f t="shared" si="46"/>
        <v>13.524894357790647</v>
      </c>
      <c r="C226">
        <f t="shared" si="50"/>
        <v>13.642299627914083</v>
      </c>
      <c r="D226">
        <f t="shared" si="51"/>
        <v>-0.11740527012343627</v>
      </c>
      <c r="E226">
        <f t="shared" si="47"/>
        <v>31.918394032828303</v>
      </c>
      <c r="F226">
        <f t="shared" si="47"/>
        <v>10.824463936032922</v>
      </c>
      <c r="AE226" s="28">
        <f>'RIAA Reference'!B217</f>
        <v>93.149676625098394</v>
      </c>
      <c r="AF226" s="4">
        <f t="shared" si="52"/>
        <v>585.27667953934792</v>
      </c>
      <c r="AG226" s="28" t="str">
        <f t="shared" si="53"/>
        <v>51775.5642115808j</v>
      </c>
      <c r="AH226" s="28" t="str">
        <f t="shared" si="54"/>
        <v>3320+17085.9361898217j</v>
      </c>
      <c r="AI226" s="28" t="str">
        <f t="shared" si="55"/>
        <v>2592.67450845425+12677.6613685903j</v>
      </c>
      <c r="AJ226" s="28">
        <f t="shared" si="56"/>
        <v>31.918394032828303</v>
      </c>
      <c r="AK226" s="28">
        <f t="shared" si="57"/>
        <v>10.824463936032922</v>
      </c>
      <c r="AL226" s="28">
        <f t="shared" si="58"/>
        <v>0.40541063430835</v>
      </c>
      <c r="AM226" s="28">
        <f t="shared" si="59"/>
        <v>-7.8420972706864509</v>
      </c>
      <c r="AN226" s="28">
        <f t="shared" si="48"/>
        <v>13.524894357790647</v>
      </c>
      <c r="AO226" s="4">
        <f>'RIAA Reference'!H217</f>
        <v>13.642299627914083</v>
      </c>
      <c r="AP226" s="9">
        <f t="shared" si="49"/>
        <v>-0.11740527012343627</v>
      </c>
    </row>
    <row r="227" spans="1:42" x14ac:dyDescent="0.35">
      <c r="A227">
        <f t="shared" si="45"/>
        <v>94.551724926937339</v>
      </c>
      <c r="B227">
        <f t="shared" si="46"/>
        <v>13.425221484743423</v>
      </c>
      <c r="C227">
        <f t="shared" si="50"/>
        <v>13.545425499388823</v>
      </c>
      <c r="D227">
        <f t="shared" si="51"/>
        <v>-0.12020401464540065</v>
      </c>
      <c r="E227">
        <f t="shared" si="47"/>
        <v>31.826011084424088</v>
      </c>
      <c r="F227">
        <f t="shared" si="47"/>
        <v>10.700960332686673</v>
      </c>
      <c r="AE227" s="28">
        <f>'RIAA Reference'!B218</f>
        <v>94.551724926937339</v>
      </c>
      <c r="AF227" s="4">
        <f t="shared" si="52"/>
        <v>594.08600882941857</v>
      </c>
      <c r="AG227" s="28" t="str">
        <f t="shared" si="53"/>
        <v>51007.8168020471j</v>
      </c>
      <c r="AH227" s="28" t="str">
        <f t="shared" si="54"/>
        <v>3320+16832.5795446755j</v>
      </c>
      <c r="AI227" s="28" t="str">
        <f t="shared" si="55"/>
        <v>2571.25537374894+12493.5419473687j</v>
      </c>
      <c r="AJ227" s="28">
        <f t="shared" si="56"/>
        <v>31.826011084424088</v>
      </c>
      <c r="AK227" s="28">
        <f t="shared" si="57"/>
        <v>10.700960332686673</v>
      </c>
      <c r="AL227" s="28">
        <f t="shared" si="58"/>
        <v>0.40078503118676695</v>
      </c>
      <c r="AM227" s="28">
        <f t="shared" si="59"/>
        <v>-7.9417701437336756</v>
      </c>
      <c r="AN227" s="28">
        <f t="shared" si="48"/>
        <v>13.425221484743423</v>
      </c>
      <c r="AO227" s="4">
        <f>'RIAA Reference'!H218</f>
        <v>13.545425499388823</v>
      </c>
      <c r="AP227" s="9">
        <f t="shared" si="49"/>
        <v>-0.12020401464540065</v>
      </c>
    </row>
    <row r="228" spans="1:42" x14ac:dyDescent="0.35">
      <c r="A228">
        <f t="shared" si="45"/>
        <v>95.979600509584429</v>
      </c>
      <c r="B228">
        <f t="shared" si="46"/>
        <v>13.324741967606828</v>
      </c>
      <c r="C228">
        <f t="shared" si="50"/>
        <v>13.447688025506222</v>
      </c>
      <c r="D228">
        <f t="shared" si="51"/>
        <v>-0.12294605789939439</v>
      </c>
      <c r="E228">
        <f t="shared" si="47"/>
        <v>31.735773921090352</v>
      </c>
      <c r="F228">
        <f t="shared" si="47"/>
        <v>10.577883469158431</v>
      </c>
      <c r="AE228" s="28">
        <f>'RIAA Reference'!B219</f>
        <v>95.979600509584429</v>
      </c>
      <c r="AF228" s="4">
        <f t="shared" si="52"/>
        <v>603.05761571078722</v>
      </c>
      <c r="AG228" s="28" t="str">
        <f t="shared" si="53"/>
        <v>50248.9803852555j</v>
      </c>
      <c r="AH228" s="28" t="str">
        <f t="shared" si="54"/>
        <v>3320+16582.1635271343j</v>
      </c>
      <c r="AI228" s="28" t="str">
        <f t="shared" si="55"/>
        <v>2550.38755297173+12311.5463842491j</v>
      </c>
      <c r="AJ228" s="28">
        <f t="shared" si="56"/>
        <v>31.735773921090352</v>
      </c>
      <c r="AK228" s="28">
        <f t="shared" si="57"/>
        <v>10.577883469158431</v>
      </c>
      <c r="AL228" s="28">
        <f t="shared" si="58"/>
        <v>0.39617541082990454</v>
      </c>
      <c r="AM228" s="28">
        <f t="shared" si="59"/>
        <v>-8.0422496608702705</v>
      </c>
      <c r="AN228" s="28">
        <f t="shared" si="48"/>
        <v>13.324741967606828</v>
      </c>
      <c r="AO228" s="4">
        <f>'RIAA Reference'!H219</f>
        <v>13.447688025506222</v>
      </c>
      <c r="AP228" s="9">
        <f t="shared" si="49"/>
        <v>-0.12294605789939439</v>
      </c>
    </row>
    <row r="229" spans="1:42" x14ac:dyDescent="0.35">
      <c r="A229">
        <f t="shared" si="45"/>
        <v>97.433850839037518</v>
      </c>
      <c r="B229">
        <f t="shared" si="46"/>
        <v>13.223464956914</v>
      </c>
      <c r="C229">
        <f t="shared" si="50"/>
        <v>13.349095531915735</v>
      </c>
      <c r="D229">
        <f t="shared" si="51"/>
        <v>-0.12563057500173436</v>
      </c>
      <c r="E229">
        <f t="shared" si="47"/>
        <v>31.647646593971679</v>
      </c>
      <c r="F229">
        <f t="shared" si="47"/>
        <v>10.455262179229928</v>
      </c>
      <c r="AE229" s="28">
        <f>'RIAA Reference'!B220</f>
        <v>97.433850839037518</v>
      </c>
      <c r="AF229" s="4">
        <f t="shared" si="52"/>
        <v>612.1949400137679</v>
      </c>
      <c r="AG229" s="28" t="str">
        <f t="shared" si="53"/>
        <v>49498.988512301j</v>
      </c>
      <c r="AH229" s="28" t="str">
        <f t="shared" si="54"/>
        <v>3320+16334.6662090593j</v>
      </c>
      <c r="AI229" s="28" t="str">
        <f t="shared" si="55"/>
        <v>2530.058477895+12131.6617293661j</v>
      </c>
      <c r="AJ229" s="28">
        <f t="shared" si="56"/>
        <v>31.647646593971679</v>
      </c>
      <c r="AK229" s="28">
        <f t="shared" si="57"/>
        <v>10.455262179229928</v>
      </c>
      <c r="AL229" s="28">
        <f t="shared" si="58"/>
        <v>0.39158285315467933</v>
      </c>
      <c r="AM229" s="28">
        <f t="shared" si="59"/>
        <v>-8.1435266715630981</v>
      </c>
      <c r="AN229" s="28">
        <f t="shared" si="48"/>
        <v>13.223464956914</v>
      </c>
      <c r="AO229" s="4">
        <f>'RIAA Reference'!H220</f>
        <v>13.349095531915735</v>
      </c>
      <c r="AP229" s="9">
        <f t="shared" si="49"/>
        <v>-0.12563057500173436</v>
      </c>
    </row>
    <row r="230" spans="1:42" x14ac:dyDescent="0.35">
      <c r="A230">
        <f t="shared" si="45"/>
        <v>98.915036359190083</v>
      </c>
      <c r="B230">
        <f t="shared" si="46"/>
        <v>13.12139991299016</v>
      </c>
      <c r="C230">
        <f t="shared" si="50"/>
        <v>13.249656686700753</v>
      </c>
      <c r="D230">
        <f t="shared" si="51"/>
        <v>-0.12825677371059285</v>
      </c>
      <c r="E230">
        <f t="shared" si="47"/>
        <v>31.561593273819888</v>
      </c>
      <c r="F230">
        <f t="shared" si="47"/>
        <v>10.333124821577529</v>
      </c>
      <c r="AE230" s="28">
        <f>'RIAA Reference'!B221</f>
        <v>98.915036359190083</v>
      </c>
      <c r="AF230" s="4">
        <f t="shared" si="52"/>
        <v>621.50150311119774</v>
      </c>
      <c r="AG230" s="28" t="str">
        <f t="shared" si="53"/>
        <v>48757.7747621449j</v>
      </c>
      <c r="AH230" s="28" t="str">
        <f t="shared" si="54"/>
        <v>3320+16090.0656715078j</v>
      </c>
      <c r="AI230" s="28" t="str">
        <f t="shared" si="55"/>
        <v>2510.25579218116+11953.8749590824j</v>
      </c>
      <c r="AJ230" s="28">
        <f t="shared" si="56"/>
        <v>31.561593273819888</v>
      </c>
      <c r="AK230" s="28">
        <f t="shared" si="57"/>
        <v>10.333124821577529</v>
      </c>
      <c r="AL230" s="28">
        <f t="shared" si="58"/>
        <v>0.38700842028380233</v>
      </c>
      <c r="AM230" s="28">
        <f t="shared" si="59"/>
        <v>-8.2455917154869383</v>
      </c>
      <c r="AN230" s="28">
        <f t="shared" si="48"/>
        <v>13.12139991299016</v>
      </c>
      <c r="AO230" s="4">
        <f>'RIAA Reference'!H221</f>
        <v>13.249656686700753</v>
      </c>
      <c r="AP230" s="9">
        <f t="shared" si="49"/>
        <v>-0.12825677371059285</v>
      </c>
    </row>
    <row r="231" spans="1:42" x14ac:dyDescent="0.35">
      <c r="A231">
        <f t="shared" si="45"/>
        <v>100.42373082973845</v>
      </c>
      <c r="B231">
        <f t="shared" si="46"/>
        <v>13.018556604785907</v>
      </c>
      <c r="C231">
        <f t="shared" si="50"/>
        <v>13.149380498611329</v>
      </c>
      <c r="D231">
        <f t="shared" si="51"/>
        <v>-0.13082389382542203</v>
      </c>
      <c r="E231">
        <f t="shared" si="47"/>
        <v>31.477578266361242</v>
      </c>
      <c r="F231">
        <f t="shared" si="47"/>
        <v>10.211499259279174</v>
      </c>
      <c r="AE231" s="28">
        <f>'RIAA Reference'!B222</f>
        <v>100.42373082973845</v>
      </c>
      <c r="AF231" s="4">
        <f t="shared" si="52"/>
        <v>630.98091004157027</v>
      </c>
      <c r="AG231" s="28" t="str">
        <f t="shared" si="53"/>
        <v>48025.2727472118j</v>
      </c>
      <c r="AH231" s="28" t="str">
        <f t="shared" si="54"/>
        <v>3320+15848.3400065799j</v>
      </c>
      <c r="AI231" s="28" t="str">
        <f t="shared" si="55"/>
        <v>2490.9673488707+11778.1729802233j</v>
      </c>
      <c r="AJ231" s="28">
        <f t="shared" si="56"/>
        <v>31.477578266361242</v>
      </c>
      <c r="AK231" s="28">
        <f t="shared" si="57"/>
        <v>10.211499259279174</v>
      </c>
      <c r="AL231" s="28">
        <f t="shared" si="58"/>
        <v>0.38245315577824635</v>
      </c>
      <c r="AM231" s="28">
        <f t="shared" si="59"/>
        <v>-8.3484350236911915</v>
      </c>
      <c r="AN231" s="28">
        <f t="shared" si="48"/>
        <v>13.018556604785907</v>
      </c>
      <c r="AO231" s="4">
        <f>'RIAA Reference'!H222</f>
        <v>13.149380498611329</v>
      </c>
      <c r="AP231" s="9">
        <f t="shared" si="49"/>
        <v>-0.13082389382542203</v>
      </c>
    </row>
    <row r="232" spans="1:42" x14ac:dyDescent="0.35">
      <c r="A232">
        <f t="shared" si="45"/>
        <v>101.96052167363179</v>
      </c>
      <c r="B232">
        <f t="shared" si="46"/>
        <v>12.914945108857125</v>
      </c>
      <c r="C232">
        <f t="shared" si="50"/>
        <v>13.048276315360431</v>
      </c>
      <c r="D232">
        <f t="shared" si="51"/>
        <v>-0.13333120650330521</v>
      </c>
      <c r="E232">
        <f t="shared" si="47"/>
        <v>31.395566027276193</v>
      </c>
      <c r="F232">
        <f t="shared" si="47"/>
        <v>10.090412840515407</v>
      </c>
      <c r="AE232" s="28">
        <f>'RIAA Reference'!B223</f>
        <v>101.96052167363179</v>
      </c>
      <c r="AF232" s="4">
        <f t="shared" si="52"/>
        <v>640.63685169212897</v>
      </c>
      <c r="AG232" s="28" t="str">
        <f t="shared" si="53"/>
        <v>47301.4161189607j</v>
      </c>
      <c r="AH232" s="28" t="str">
        <f t="shared" si="54"/>
        <v>3320+15609.467319257j</v>
      </c>
      <c r="AI232" s="28" t="str">
        <f t="shared" si="55"/>
        <v>2472.18120783727+11604.5426342516j</v>
      </c>
      <c r="AJ232" s="28">
        <f t="shared" si="56"/>
        <v>31.395566027276193</v>
      </c>
      <c r="AK232" s="28">
        <f t="shared" si="57"/>
        <v>10.090412840515407</v>
      </c>
      <c r="AL232" s="28">
        <f t="shared" si="58"/>
        <v>0.37791808391443471</v>
      </c>
      <c r="AM232" s="28">
        <f t="shared" si="59"/>
        <v>-8.452046519619973</v>
      </c>
      <c r="AN232" s="28">
        <f t="shared" si="48"/>
        <v>12.914945108857125</v>
      </c>
      <c r="AO232" s="4">
        <f>'RIAA Reference'!H223</f>
        <v>13.048276315360431</v>
      </c>
      <c r="AP232" s="9">
        <f t="shared" si="49"/>
        <v>-0.13333120650330521</v>
      </c>
    </row>
    <row r="233" spans="1:42" x14ac:dyDescent="0.35">
      <c r="A233">
        <f t="shared" si="45"/>
        <v>103.52601033435511</v>
      </c>
      <c r="B233">
        <f t="shared" si="46"/>
        <v>12.810575808506623</v>
      </c>
      <c r="C233">
        <f t="shared" si="50"/>
        <v>12.946353822004154</v>
      </c>
      <c r="D233">
        <f t="shared" si="51"/>
        <v>-0.13577801349753038</v>
      </c>
      <c r="E233">
        <f t="shared" si="47"/>
        <v>31.315521176775309</v>
      </c>
      <c r="F233">
        <f t="shared" si="47"/>
        <v>9.9698923804759918</v>
      </c>
      <c r="AE233" s="28">
        <f>'RIAA Reference'!B224</f>
        <v>103.52601033435511</v>
      </c>
      <c r="AF233" s="4">
        <f t="shared" si="52"/>
        <v>650.47310704374206</v>
      </c>
      <c r="AG233" s="28" t="str">
        <f t="shared" si="53"/>
        <v>46586.1385734315j</v>
      </c>
      <c r="AH233" s="28" t="str">
        <f t="shared" si="54"/>
        <v>3320+15373.4257292324j</v>
      </c>
      <c r="AI233" s="28" t="str">
        <f t="shared" si="55"/>
        <v>2453.88563321212+11432.9707013817j</v>
      </c>
      <c r="AJ233" s="28">
        <f t="shared" si="56"/>
        <v>31.315521176775309</v>
      </c>
      <c r="AK233" s="28">
        <f t="shared" si="57"/>
        <v>9.9698923804759918</v>
      </c>
      <c r="AL233" s="28">
        <f t="shared" si="58"/>
        <v>0.37340420900659188</v>
      </c>
      <c r="AM233" s="28">
        <f t="shared" si="59"/>
        <v>-8.556415819970475</v>
      </c>
      <c r="AN233" s="28">
        <f t="shared" si="48"/>
        <v>12.810575808506623</v>
      </c>
      <c r="AO233" s="4">
        <f>'RIAA Reference'!H224</f>
        <v>12.946353822004154</v>
      </c>
      <c r="AP233" s="9">
        <f t="shared" si="49"/>
        <v>-0.13577801349753038</v>
      </c>
    </row>
    <row r="234" spans="1:42" x14ac:dyDescent="0.35">
      <c r="A234">
        <f t="shared" si="45"/>
        <v>105.12081264334353</v>
      </c>
      <c r="B234">
        <f t="shared" si="46"/>
        <v>12.705459393102675</v>
      </c>
      <c r="C234">
        <f t="shared" si="50"/>
        <v>12.843623039425859</v>
      </c>
      <c r="D234">
        <f t="shared" si="51"/>
        <v>-0.1381636463231839</v>
      </c>
      <c r="E234">
        <f t="shared" si="47"/>
        <v>31.23740851375867</v>
      </c>
      <c r="F234">
        <f t="shared" si="47"/>
        <v>9.8499641444811967</v>
      </c>
      <c r="AE234" s="28">
        <f>'RIAA Reference'!B225</f>
        <v>105.12081264334353</v>
      </c>
      <c r="AF234" s="4">
        <f t="shared" si="52"/>
        <v>660.49354547943415</v>
      </c>
      <c r="AG234" s="28" t="str">
        <f t="shared" si="53"/>
        <v>45879.3738567637j</v>
      </c>
      <c r="AH234" s="28" t="str">
        <f t="shared" si="54"/>
        <v>3320+15140.193372732j</v>
      </c>
      <c r="AI234" s="28" t="str">
        <f t="shared" si="55"/>
        <v>2436.06909077836+11263.4439046337j</v>
      </c>
      <c r="AJ234" s="28">
        <f t="shared" si="56"/>
        <v>31.23740851375867</v>
      </c>
      <c r="AK234" s="28">
        <f t="shared" si="57"/>
        <v>9.8499641444811967</v>
      </c>
      <c r="AL234" s="28">
        <f t="shared" si="58"/>
        <v>0.36891251477457587</v>
      </c>
      <c r="AM234" s="28">
        <f t="shared" si="59"/>
        <v>-8.6615322353744233</v>
      </c>
      <c r="AN234" s="28">
        <f t="shared" si="48"/>
        <v>12.705459393102675</v>
      </c>
      <c r="AO234" s="4">
        <f>'RIAA Reference'!H225</f>
        <v>12.843623039425859</v>
      </c>
      <c r="AP234" s="9">
        <f t="shared" si="49"/>
        <v>-0.1381636463231839</v>
      </c>
    </row>
    <row r="235" spans="1:42" x14ac:dyDescent="0.35">
      <c r="A235">
        <f t="shared" si="45"/>
        <v>106.74555919783717</v>
      </c>
      <c r="B235">
        <f t="shared" si="46"/>
        <v>12.599606857589905</v>
      </c>
      <c r="C235">
        <f t="shared" si="50"/>
        <v>12.740094322943467</v>
      </c>
      <c r="D235">
        <f t="shared" si="51"/>
        <v>-0.14048746535356216</v>
      </c>
      <c r="E235">
        <f t="shared" si="47"/>
        <v>31.161193029543501</v>
      </c>
      <c r="F235">
        <f t="shared" si="47"/>
        <v>9.7306538323225436</v>
      </c>
      <c r="AE235" s="28">
        <f>'RIAA Reference'!B226</f>
        <v>106.74555919783717</v>
      </c>
      <c r="AF235" s="4">
        <f t="shared" si="52"/>
        <v>670.70212915851926</v>
      </c>
      <c r="AG235" s="28" t="str">
        <f t="shared" si="53"/>
        <v>45181.0557706881j</v>
      </c>
      <c r="AH235" s="28" t="str">
        <f t="shared" si="54"/>
        <v>3320+14909.7484043271j</v>
      </c>
      <c r="AI235" s="28" t="str">
        <f t="shared" si="55"/>
        <v>2418.72024533654+11095.9489138289j</v>
      </c>
      <c r="AJ235" s="28">
        <f t="shared" si="56"/>
        <v>31.161193029543501</v>
      </c>
      <c r="AK235" s="28">
        <f t="shared" si="57"/>
        <v>9.7306538323225436</v>
      </c>
      <c r="AL235" s="28">
        <f t="shared" si="58"/>
        <v>0.3644439637573989</v>
      </c>
      <c r="AM235" s="28">
        <f t="shared" si="59"/>
        <v>-8.7673847708871939</v>
      </c>
      <c r="AN235" s="28">
        <f t="shared" si="48"/>
        <v>12.599606857589905</v>
      </c>
      <c r="AO235" s="4">
        <f>'RIAA Reference'!H226</f>
        <v>12.740094322943467</v>
      </c>
      <c r="AP235" s="9">
        <f t="shared" si="49"/>
        <v>-0.14048746535356216</v>
      </c>
    </row>
    <row r="236" spans="1:42" x14ac:dyDescent="0.35">
      <c r="A236">
        <f t="shared" si="45"/>
        <v>108.40089574949485</v>
      </c>
      <c r="B236">
        <f t="shared" si="46"/>
        <v>12.493029502204362</v>
      </c>
      <c r="C236">
        <f t="shared" si="50"/>
        <v>12.635778361058502</v>
      </c>
      <c r="D236">
        <f t="shared" si="51"/>
        <v>-0.14274885885414079</v>
      </c>
      <c r="E236">
        <f t="shared" si="47"/>
        <v>31.086839921150411</v>
      </c>
      <c r="F236">
        <f t="shared" si="47"/>
        <v>9.6119865638224535</v>
      </c>
      <c r="AE236" s="28">
        <f>'RIAA Reference'!B227</f>
        <v>108.40089574949485</v>
      </c>
      <c r="AF236" s="4">
        <f t="shared" si="52"/>
        <v>681.10291545833206</v>
      </c>
      <c r="AG236" s="28" t="str">
        <f t="shared" si="53"/>
        <v>44491.1181779902j</v>
      </c>
      <c r="AH236" s="28" t="str">
        <f t="shared" si="54"/>
        <v>3320+14682.0689987368j</v>
      </c>
      <c r="AI236" s="28" t="str">
        <f t="shared" si="55"/>
        <v>2401.82795804211+10930.4723495259j</v>
      </c>
      <c r="AJ236" s="28">
        <f t="shared" si="56"/>
        <v>31.086839921150411</v>
      </c>
      <c r="AK236" s="28">
        <f t="shared" si="57"/>
        <v>9.6119865638224535</v>
      </c>
      <c r="AL236" s="28">
        <f t="shared" si="58"/>
        <v>0.35999949677237669</v>
      </c>
      <c r="AM236" s="28">
        <f t="shared" si="59"/>
        <v>-8.8739621262727368</v>
      </c>
      <c r="AN236" s="28">
        <f t="shared" si="48"/>
        <v>12.493029502204362</v>
      </c>
      <c r="AO236" s="4">
        <f>'RIAA Reference'!H227</f>
        <v>12.635778361058502</v>
      </c>
      <c r="AP236" s="9">
        <f t="shared" si="49"/>
        <v>-0.14274885885414079</v>
      </c>
    </row>
    <row r="237" spans="1:42" x14ac:dyDescent="0.35">
      <c r="A237">
        <f t="shared" si="45"/>
        <v>110.08748360409554</v>
      </c>
      <c r="B237">
        <f t="shared" si="46"/>
        <v>12.385738932406586</v>
      </c>
      <c r="C237">
        <f t="shared" si="50"/>
        <v>12.530686174364583</v>
      </c>
      <c r="D237">
        <f t="shared" si="51"/>
        <v>-0.14494724195799691</v>
      </c>
      <c r="E237">
        <f t="shared" si="47"/>
        <v>31.014314604134494</v>
      </c>
      <c r="F237">
        <f t="shared" si="47"/>
        <v>9.4939868656093438</v>
      </c>
      <c r="AE237" s="28">
        <f>'RIAA Reference'!B228</f>
        <v>110.08748360409554</v>
      </c>
      <c r="AF237" s="4">
        <f t="shared" si="52"/>
        <v>691.70005948562664</v>
      </c>
      <c r="AG237" s="28" t="str">
        <f t="shared" si="53"/>
        <v>43809.4950079442j</v>
      </c>
      <c r="AH237" s="28" t="str">
        <f t="shared" si="54"/>
        <v>3320+14457.1333526216j</v>
      </c>
      <c r="AI237" s="28" t="str">
        <f t="shared" si="55"/>
        <v>2385.38128371616+10767.0007868989j</v>
      </c>
      <c r="AJ237" s="28">
        <f t="shared" si="56"/>
        <v>31.014314604134494</v>
      </c>
      <c r="AK237" s="28">
        <f t="shared" si="57"/>
        <v>9.4939868656093438</v>
      </c>
      <c r="AL237" s="28">
        <f t="shared" si="58"/>
        <v>0.35558003241982461</v>
      </c>
      <c r="AM237" s="28">
        <f t="shared" si="59"/>
        <v>-8.9812526960705128</v>
      </c>
      <c r="AN237" s="28">
        <f t="shared" si="48"/>
        <v>12.385738932406586</v>
      </c>
      <c r="AO237" s="4">
        <f>'RIAA Reference'!H228</f>
        <v>12.530686174364583</v>
      </c>
      <c r="AP237" s="9">
        <f t="shared" si="49"/>
        <v>-0.14494724195799691</v>
      </c>
    </row>
    <row r="238" spans="1:42" x14ac:dyDescent="0.35">
      <c r="A238">
        <f t="shared" si="45"/>
        <v>111.80600003266815</v>
      </c>
      <c r="B238">
        <f t="shared" si="46"/>
        <v>12.277747059043376</v>
      </c>
      <c r="C238">
        <f t="shared" si="50"/>
        <v>12.42482911463201</v>
      </c>
      <c r="D238">
        <f t="shared" si="51"/>
        <v>-0.14708205558863341</v>
      </c>
      <c r="E238">
        <f t="shared" si="47"/>
        <v>30.943582724953934</v>
      </c>
      <c r="F238">
        <f t="shared" si="47"/>
        <v>9.376678659100838</v>
      </c>
      <c r="AE238" s="28">
        <f>'RIAA Reference'!B229</f>
        <v>111.80600003266815</v>
      </c>
      <c r="AF238" s="4">
        <f t="shared" si="52"/>
        <v>702.49781665978082</v>
      </c>
      <c r="AG238" s="28" t="str">
        <f t="shared" si="53"/>
        <v>43136.1202617175j</v>
      </c>
      <c r="AH238" s="28" t="str">
        <f t="shared" si="54"/>
        <v>3320+14234.9196863668j</v>
      </c>
      <c r="AI238" s="28" t="str">
        <f t="shared" si="55"/>
        <v>2369.36946812984+10605.5207595587j</v>
      </c>
      <c r="AJ238" s="28">
        <f t="shared" si="56"/>
        <v>30.943582724953934</v>
      </c>
      <c r="AK238" s="28">
        <f t="shared" si="57"/>
        <v>9.376678659100838</v>
      </c>
      <c r="AL238" s="28">
        <f t="shared" si="58"/>
        <v>0.35118646663299047</v>
      </c>
      <c r="AM238" s="28">
        <f t="shared" si="59"/>
        <v>-9.0892445694337223</v>
      </c>
      <c r="AN238" s="28">
        <f t="shared" si="48"/>
        <v>12.277747059043376</v>
      </c>
      <c r="AO238" s="4">
        <f>'RIAA Reference'!H229</f>
        <v>12.42482911463201</v>
      </c>
      <c r="AP238" s="9">
        <f t="shared" si="49"/>
        <v>-0.14708205558863341</v>
      </c>
    </row>
    <row r="239" spans="1:42" x14ac:dyDescent="0.35">
      <c r="A239">
        <f t="shared" si="45"/>
        <v>113.55713869440069</v>
      </c>
      <c r="B239">
        <f t="shared" si="46"/>
        <v>12.169066098746864</v>
      </c>
      <c r="C239">
        <f t="shared" si="50"/>
        <v>12.318218864084171</v>
      </c>
      <c r="D239">
        <f t="shared" si="51"/>
        <v>-0.14915276533730726</v>
      </c>
      <c r="E239">
        <f t="shared" si="47"/>
        <v>30.874610172866419</v>
      </c>
      <c r="F239">
        <f t="shared" si="47"/>
        <v>9.2600852496822306</v>
      </c>
      <c r="AE239" s="28">
        <f>'RIAA Reference'!B230</f>
        <v>113.55713869440069</v>
      </c>
      <c r="AF239" s="4">
        <f t="shared" si="52"/>
        <v>713.5005453700129</v>
      </c>
      <c r="AG239" s="28" t="str">
        <f t="shared" si="53"/>
        <v>42470.9280177432j</v>
      </c>
      <c r="AH239" s="28" t="str">
        <f t="shared" si="54"/>
        <v>3320+14015.4062458552j</v>
      </c>
      <c r="AI239" s="28" t="str">
        <f t="shared" si="55"/>
        <v>2353.78194526357+10446.0187633156j</v>
      </c>
      <c r="AJ239" s="28">
        <f t="shared" si="56"/>
        <v>30.874610172866419</v>
      </c>
      <c r="AK239" s="28">
        <f t="shared" si="57"/>
        <v>9.2600852496822306</v>
      </c>
      <c r="AL239" s="28">
        <f t="shared" si="58"/>
        <v>0.34681967227274285</v>
      </c>
      <c r="AM239" s="28">
        <f t="shared" si="59"/>
        <v>-9.1979255297302345</v>
      </c>
      <c r="AN239" s="28">
        <f t="shared" si="48"/>
        <v>12.169066098746864</v>
      </c>
      <c r="AO239" s="4">
        <f>'RIAA Reference'!H230</f>
        <v>12.318218864084171</v>
      </c>
      <c r="AP239" s="9">
        <f t="shared" si="49"/>
        <v>-0.14915276533730726</v>
      </c>
    </row>
    <row r="240" spans="1:42" x14ac:dyDescent="0.35">
      <c r="A240">
        <f t="shared" si="45"/>
        <v>115.34161007168923</v>
      </c>
      <c r="B240">
        <f t="shared" si="46"/>
        <v>12.059708574581657</v>
      </c>
      <c r="C240">
        <f t="shared" si="50"/>
        <v>12.210867434880313</v>
      </c>
      <c r="D240">
        <f t="shared" si="51"/>
        <v>-0.15115886029865599</v>
      </c>
      <c r="E240">
        <f t="shared" si="47"/>
        <v>30.807363091344648</v>
      </c>
      <c r="F240">
        <f t="shared" si="47"/>
        <v>9.1442293170666815</v>
      </c>
      <c r="AE240" s="28">
        <f>'RIAA Reference'!B231</f>
        <v>115.34161007168923</v>
      </c>
      <c r="AF240" s="4">
        <f t="shared" si="52"/>
        <v>724.71270970887474</v>
      </c>
      <c r="AG240" s="28" t="str">
        <f t="shared" si="53"/>
        <v>41813.8524370621j</v>
      </c>
      <c r="AH240" s="28" t="str">
        <f t="shared" si="54"/>
        <v>3320+13798.5713042305j</v>
      </c>
      <c r="AI240" s="28" t="str">
        <f t="shared" si="55"/>
        <v>2338.6083345416+10288.4812598865j</v>
      </c>
      <c r="AJ240" s="28">
        <f t="shared" si="56"/>
        <v>30.807363091344648</v>
      </c>
      <c r="AK240" s="28">
        <f t="shared" si="57"/>
        <v>9.1442293170666815</v>
      </c>
      <c r="AL240" s="28">
        <f t="shared" si="58"/>
        <v>0.3424804987665423</v>
      </c>
      <c r="AM240" s="28">
        <f t="shared" si="59"/>
        <v>-9.307283053895441</v>
      </c>
      <c r="AN240" s="28">
        <f t="shared" si="48"/>
        <v>12.059708574581657</v>
      </c>
      <c r="AO240" s="4">
        <f>'RIAA Reference'!H231</f>
        <v>12.210867434880313</v>
      </c>
      <c r="AP240" s="9">
        <f t="shared" si="49"/>
        <v>-0.15115886029865599</v>
      </c>
    </row>
    <row r="241" spans="1:42" x14ac:dyDescent="0.35">
      <c r="A241">
        <f t="shared" si="45"/>
        <v>117.1601419177038</v>
      </c>
      <c r="B241">
        <f t="shared" si="46"/>
        <v>11.94968731694507</v>
      </c>
      <c r="C241">
        <f t="shared" si="50"/>
        <v>12.102787168817791</v>
      </c>
      <c r="D241">
        <f t="shared" si="51"/>
        <v>-0.1530998518727209</v>
      </c>
      <c r="E241">
        <f t="shared" si="47"/>
        <v>30.741807889007283</v>
      </c>
      <c r="F241">
        <f t="shared" si="47"/>
        <v>9.0291329068176189</v>
      </c>
      <c r="AE241" s="28">
        <f>'RIAA Reference'!B232</f>
        <v>117.1601419177038</v>
      </c>
      <c r="AF241" s="4">
        <f t="shared" si="52"/>
        <v>736.13888228439168</v>
      </c>
      <c r="AG241" s="28" t="str">
        <f t="shared" si="53"/>
        <v>41164.8277686321j</v>
      </c>
      <c r="AH241" s="28" t="str">
        <f t="shared" si="54"/>
        <v>3320+13584.3931636486j</v>
      </c>
      <c r="AI241" s="28" t="str">
        <f t="shared" si="55"/>
        <v>2323.83843804272+10132.8946805454j</v>
      </c>
      <c r="AJ241" s="28">
        <f t="shared" si="56"/>
        <v>30.741807889007283</v>
      </c>
      <c r="AK241" s="28">
        <f t="shared" si="57"/>
        <v>9.0291329068176189</v>
      </c>
      <c r="AL241" s="28">
        <f t="shared" si="58"/>
        <v>0.33816977179092161</v>
      </c>
      <c r="AM241" s="28">
        <f t="shared" si="59"/>
        <v>-9.4173043115320283</v>
      </c>
      <c r="AN241" s="28">
        <f t="shared" si="48"/>
        <v>11.94968731694507</v>
      </c>
      <c r="AO241" s="4">
        <f>'RIAA Reference'!H232</f>
        <v>12.102787168817791</v>
      </c>
      <c r="AP241" s="9">
        <f t="shared" si="49"/>
        <v>-0.1530998518727209</v>
      </c>
    </row>
    <row r="242" spans="1:42" x14ac:dyDescent="0.35">
      <c r="A242">
        <f t="shared" si="45"/>
        <v>119.01347971685617</v>
      </c>
      <c r="B242">
        <f t="shared" si="46"/>
        <v>11.839015464727488</v>
      </c>
      <c r="C242">
        <f t="shared" si="50"/>
        <v>11.993990737265687</v>
      </c>
      <c r="D242">
        <f t="shared" si="51"/>
        <v>-0.15497527253819854</v>
      </c>
      <c r="E242">
        <f t="shared" si="47"/>
        <v>30.6779112500571</v>
      </c>
      <c r="F242">
        <f t="shared" si="47"/>
        <v>8.9148174230126074</v>
      </c>
      <c r="AE242" s="28">
        <f>'RIAA Reference'!B233</f>
        <v>119.01347971685617</v>
      </c>
      <c r="AF242" s="4">
        <f t="shared" si="52"/>
        <v>747.78374711326637</v>
      </c>
      <c r="AG242" s="28" t="str">
        <f t="shared" si="53"/>
        <v>40523.7883546034j</v>
      </c>
      <c r="AH242" s="28" t="str">
        <f t="shared" si="54"/>
        <v>3320+13372.8501570191j</v>
      </c>
      <c r="AI242" s="28" t="str">
        <f t="shared" si="55"/>
        <v>2309.46223768751+9979.24542971877j</v>
      </c>
      <c r="AJ242" s="28">
        <f t="shared" si="56"/>
        <v>30.6779112500571</v>
      </c>
      <c r="AK242" s="28">
        <f t="shared" si="57"/>
        <v>8.9148174230126074</v>
      </c>
      <c r="AL242" s="28">
        <f t="shared" si="58"/>
        <v>0.33388829299672734</v>
      </c>
      <c r="AM242" s="28">
        <f t="shared" si="59"/>
        <v>-9.5279761637496101</v>
      </c>
      <c r="AN242" s="28">
        <f t="shared" si="48"/>
        <v>11.839015464727488</v>
      </c>
      <c r="AO242" s="4">
        <f>'RIAA Reference'!H233</f>
        <v>11.993990737265687</v>
      </c>
      <c r="AP242" s="9">
        <f t="shared" si="49"/>
        <v>-0.15497527253819854</v>
      </c>
    </row>
    <row r="243" spans="1:42" x14ac:dyDescent="0.35">
      <c r="A243">
        <f t="shared" si="45"/>
        <v>120.90238715856897</v>
      </c>
      <c r="B243">
        <f t="shared" si="46"/>
        <v>11.727706466735189</v>
      </c>
      <c r="C243">
        <f t="shared" si="50"/>
        <v>11.884491141340185</v>
      </c>
      <c r="D243">
        <f t="shared" si="51"/>
        <v>-0.1567846746049959</v>
      </c>
      <c r="E243">
        <f t="shared" si="47"/>
        <v>30.615640144223587</v>
      </c>
      <c r="F243">
        <f t="shared" si="47"/>
        <v>8.8013036220229246</v>
      </c>
      <c r="AE243" s="28">
        <f>'RIAA Reference'!B234</f>
        <v>120.90238715856897</v>
      </c>
      <c r="AF243" s="4">
        <f t="shared" si="52"/>
        <v>759.65210259765843</v>
      </c>
      <c r="AG243" s="28" t="str">
        <f t="shared" si="53"/>
        <v>39890.6686355608j</v>
      </c>
      <c r="AH243" s="28" t="str">
        <f t="shared" si="54"/>
        <v>3320+13163.9206497351j</v>
      </c>
      <c r="AI243" s="28" t="str">
        <f t="shared" si="55"/>
        <v>2295.46989240288+9827.51988852488j</v>
      </c>
      <c r="AJ243" s="28">
        <f t="shared" si="56"/>
        <v>30.615640144223587</v>
      </c>
      <c r="AK243" s="28">
        <f t="shared" si="57"/>
        <v>8.8013036220229246</v>
      </c>
      <c r="AL243" s="28">
        <f t="shared" si="58"/>
        <v>0.32963683977613911</v>
      </c>
      <c r="AM243" s="28">
        <f t="shared" si="59"/>
        <v>-9.6392851617419097</v>
      </c>
      <c r="AN243" s="28">
        <f t="shared" si="48"/>
        <v>11.727706466735189</v>
      </c>
      <c r="AO243" s="4">
        <f>'RIAA Reference'!H234</f>
        <v>11.884491141340185</v>
      </c>
      <c r="AP243" s="9">
        <f t="shared" si="49"/>
        <v>-0.1567846746049959</v>
      </c>
    </row>
    <row r="244" spans="1:42" x14ac:dyDescent="0.35">
      <c r="A244">
        <f t="shared" si="45"/>
        <v>122.82764662475901</v>
      </c>
      <c r="B244">
        <f t="shared" si="46"/>
        <v>11.615774083379593</v>
      </c>
      <c r="C244">
        <f t="shared" si="50"/>
        <v>11.774301712330425</v>
      </c>
      <c r="D244">
        <f t="shared" si="51"/>
        <v>-0.15852762895083217</v>
      </c>
      <c r="E244">
        <f t="shared" si="47"/>
        <v>30.55496183620626</v>
      </c>
      <c r="F244">
        <f t="shared" si="47"/>
        <v>8.68861160738264</v>
      </c>
      <c r="AE244" s="28">
        <f>'RIAA Reference'!B235</f>
        <v>122.82764662475901</v>
      </c>
      <c r="AF244" s="4">
        <f t="shared" si="52"/>
        <v>771.74886458813216</v>
      </c>
      <c r="AG244" s="28" t="str">
        <f t="shared" si="53"/>
        <v>39265.4031557305j</v>
      </c>
      <c r="AH244" s="28" t="str">
        <f t="shared" si="54"/>
        <v>3320+12957.5830413911j</v>
      </c>
      <c r="AI244" s="28" t="str">
        <f t="shared" si="55"/>
        <v>2281.85173526413+9677.70441825903j</v>
      </c>
      <c r="AJ244" s="28">
        <f t="shared" si="56"/>
        <v>30.55496183620626</v>
      </c>
      <c r="AK244" s="28">
        <f t="shared" si="57"/>
        <v>8.68861160738264</v>
      </c>
      <c r="AL244" s="28">
        <f t="shared" si="58"/>
        <v>0.32541616507051124</v>
      </c>
      <c r="AM244" s="28">
        <f t="shared" si="59"/>
        <v>-9.7512175450975054</v>
      </c>
      <c r="AN244" s="28">
        <f t="shared" si="48"/>
        <v>11.615774083379593</v>
      </c>
      <c r="AO244" s="4">
        <f>'RIAA Reference'!H235</f>
        <v>11.774301712330425</v>
      </c>
      <c r="AP244" s="9">
        <f t="shared" si="49"/>
        <v>-0.15852762895083217</v>
      </c>
    </row>
    <row r="245" spans="1:42" x14ac:dyDescent="0.35">
      <c r="A245">
        <f t="shared" si="45"/>
        <v>124.79005969146122</v>
      </c>
      <c r="B245">
        <f t="shared" si="46"/>
        <v>11.503232388631568</v>
      </c>
      <c r="C245">
        <f t="shared" si="50"/>
        <v>11.66343611238193</v>
      </c>
      <c r="D245">
        <f t="shared" si="51"/>
        <v>-0.16020372375036196</v>
      </c>
      <c r="E245">
        <f t="shared" si="47"/>
        <v>30.495843894616797</v>
      </c>
      <c r="F245">
        <f t="shared" si="47"/>
        <v>8.5767608257165335</v>
      </c>
      <c r="AE245" s="28">
        <f>'RIAA Reference'!B236</f>
        <v>124.79005969146122</v>
      </c>
      <c r="AF245" s="4">
        <f t="shared" si="52"/>
        <v>784.07906953545273</v>
      </c>
      <c r="AG245" s="28" t="str">
        <f t="shared" si="53"/>
        <v>38647.9265681509j</v>
      </c>
      <c r="AH245" s="28" t="str">
        <f t="shared" si="54"/>
        <v>3320+12753.8157674898j</v>
      </c>
      <c r="AI245" s="28" t="str">
        <f t="shared" si="55"/>
        <v>2268.59827061502+9529.78536382422j</v>
      </c>
      <c r="AJ245" s="28">
        <f t="shared" si="56"/>
        <v>30.495843894616797</v>
      </c>
      <c r="AK245" s="28">
        <f t="shared" si="57"/>
        <v>8.5767608257165335</v>
      </c>
      <c r="AL245" s="28">
        <f t="shared" si="58"/>
        <v>0.32122699721784814</v>
      </c>
      <c r="AM245" s="28">
        <f t="shared" si="59"/>
        <v>-9.86375923984553</v>
      </c>
      <c r="AN245" s="28">
        <f t="shared" si="48"/>
        <v>11.503232388631568</v>
      </c>
      <c r="AO245" s="4">
        <f>'RIAA Reference'!H236</f>
        <v>11.66343611238193</v>
      </c>
      <c r="AP245" s="9">
        <f t="shared" si="49"/>
        <v>-0.16020372375036196</v>
      </c>
    </row>
    <row r="246" spans="1:42" x14ac:dyDescent="0.35">
      <c r="A246">
        <f t="shared" si="45"/>
        <v>126.79044764503303</v>
      </c>
      <c r="B246">
        <f t="shared" si="46"/>
        <v>11.390095772240631</v>
      </c>
      <c r="C246">
        <f t="shared" si="50"/>
        <v>11.55190833544281</v>
      </c>
      <c r="D246">
        <f t="shared" si="51"/>
        <v>-0.1618125632021794</v>
      </c>
      <c r="E246">
        <f t="shared" si="47"/>
        <v>30.438254200417731</v>
      </c>
      <c r="F246">
        <f t="shared" si="47"/>
        <v>8.4657700636948245</v>
      </c>
      <c r="AE246" s="28">
        <f>'RIAA Reference'!B237</f>
        <v>126.79044764503303</v>
      </c>
      <c r="AF246" s="4">
        <f t="shared" si="52"/>
        <v>796.64787773399405</v>
      </c>
      <c r="AG246" s="28" t="str">
        <f t="shared" si="53"/>
        <v>38038.1736398081j</v>
      </c>
      <c r="AH246" s="28" t="str">
        <f t="shared" si="54"/>
        <v>3320+12552.5973011367j</v>
      </c>
      <c r="AI246" s="28" t="str">
        <f t="shared" si="55"/>
        <v>2255.70017116623+9383.74905710789j</v>
      </c>
      <c r="AJ246" s="28">
        <f t="shared" si="56"/>
        <v>30.438254200417731</v>
      </c>
      <c r="AK246" s="28">
        <f t="shared" si="57"/>
        <v>8.4657700636948245</v>
      </c>
      <c r="AL246" s="28">
        <f t="shared" si="58"/>
        <v>0.31707003983875842</v>
      </c>
      <c r="AM246" s="28">
        <f t="shared" si="59"/>
        <v>-9.9768958562364674</v>
      </c>
      <c r="AN246" s="28">
        <f t="shared" si="48"/>
        <v>11.390095772240631</v>
      </c>
      <c r="AO246" s="4">
        <f>'RIAA Reference'!H237</f>
        <v>11.55190833544281</v>
      </c>
      <c r="AP246" s="9">
        <f t="shared" si="49"/>
        <v>-0.1618125632021794</v>
      </c>
    </row>
    <row r="247" spans="1:42" x14ac:dyDescent="0.35">
      <c r="A247">
        <f t="shared" si="45"/>
        <v>128.82965201339385</v>
      </c>
      <c r="B247">
        <f t="shared" si="46"/>
        <v>11.276378942214189</v>
      </c>
      <c r="C247">
        <f t="shared" si="50"/>
        <v>11.439732708476241</v>
      </c>
      <c r="D247">
        <f t="shared" si="51"/>
        <v>-0.16335376626205189</v>
      </c>
      <c r="E247">
        <f t="shared" si="47"/>
        <v>30.382160954858495</v>
      </c>
      <c r="F247">
        <f t="shared" si="47"/>
        <v>8.3556574459798885</v>
      </c>
      <c r="AE247" s="28">
        <f>'RIAA Reference'!B238</f>
        <v>128.82965201339385</v>
      </c>
      <c r="AF247" s="4">
        <f t="shared" si="52"/>
        <v>809.4605766596153</v>
      </c>
      <c r="AG247" s="28" t="str">
        <f t="shared" si="53"/>
        <v>37436.0792567332j</v>
      </c>
      <c r="AH247" s="28" t="str">
        <f t="shared" si="54"/>
        <v>3320+12353.9061547219j</v>
      </c>
      <c r="AI247" s="28" t="str">
        <f t="shared" si="55"/>
        <v>2243.14827507227+9239.58182030483j</v>
      </c>
      <c r="AJ247" s="28">
        <f t="shared" si="56"/>
        <v>30.382160954858495</v>
      </c>
      <c r="AK247" s="28">
        <f t="shared" si="57"/>
        <v>8.3556574459798885</v>
      </c>
      <c r="AL247" s="28">
        <f t="shared" si="58"/>
        <v>0.31294597175954669</v>
      </c>
      <c r="AM247" s="28">
        <f t="shared" si="59"/>
        <v>-10.09061268626291</v>
      </c>
      <c r="AN247" s="28">
        <f t="shared" si="48"/>
        <v>11.276378942214189</v>
      </c>
      <c r="AO247" s="4">
        <f>'RIAA Reference'!H238</f>
        <v>11.439732708476241</v>
      </c>
      <c r="AP247" s="9">
        <f t="shared" si="49"/>
        <v>-0.16335376626205189</v>
      </c>
    </row>
    <row r="248" spans="1:42" x14ac:dyDescent="0.35">
      <c r="A248">
        <f t="shared" si="45"/>
        <v>130.90853511277115</v>
      </c>
      <c r="B248">
        <f t="shared" si="46"/>
        <v>11.162096927552426</v>
      </c>
      <c r="C248">
        <f t="shared" si="50"/>
        <v>11.326923892940339</v>
      </c>
      <c r="D248">
        <f t="shared" si="51"/>
        <v>-0.1648269653879133</v>
      </c>
      <c r="E248">
        <f t="shared" si="47"/>
        <v>30.327532686908235</v>
      </c>
      <c r="F248">
        <f t="shared" si="47"/>
        <v>8.2464404341291662</v>
      </c>
      <c r="AE248" s="28">
        <f>'RIAA Reference'!B239</f>
        <v>130.90853511277115</v>
      </c>
      <c r="AF248" s="4">
        <f t="shared" si="52"/>
        <v>822.52258440496666</v>
      </c>
      <c r="AG248" s="28" t="str">
        <f t="shared" si="53"/>
        <v>36841.5784290619j</v>
      </c>
      <c r="AH248" s="28" t="str">
        <f t="shared" si="54"/>
        <v>3320+12157.7208815904j</v>
      </c>
      <c r="AI248" s="28" t="str">
        <f t="shared" si="55"/>
        <v>2230.93358298707+9097.26996918728j</v>
      </c>
      <c r="AJ248" s="28">
        <f t="shared" si="56"/>
        <v>30.327532686908235</v>
      </c>
      <c r="AK248" s="28">
        <f t="shared" si="57"/>
        <v>8.2464404341291662</v>
      </c>
      <c r="AL248" s="28">
        <f t="shared" si="58"/>
        <v>0.30885544697112921</v>
      </c>
      <c r="AM248" s="28">
        <f t="shared" si="59"/>
        <v>-10.204894700924672</v>
      </c>
      <c r="AN248" s="28">
        <f t="shared" si="48"/>
        <v>11.162096927552426</v>
      </c>
      <c r="AO248" s="4">
        <f>'RIAA Reference'!H239</f>
        <v>11.326923892940339</v>
      </c>
      <c r="AP248" s="9">
        <f t="shared" si="49"/>
        <v>-0.1648269653879133</v>
      </c>
    </row>
    <row r="249" spans="1:42" x14ac:dyDescent="0.35">
      <c r="A249">
        <f t="shared" si="45"/>
        <v>133.02798061043623</v>
      </c>
      <c r="B249">
        <f t="shared" si="46"/>
        <v>11.047265081229654</v>
      </c>
      <c r="C249">
        <f t="shared" si="50"/>
        <v>11.213496886534866</v>
      </c>
      <c r="D249">
        <f t="shared" si="51"/>
        <v>-0.16623180530521253</v>
      </c>
      <c r="E249">
        <f t="shared" si="47"/>
        <v>30.274338260187832</v>
      </c>
      <c r="F249">
        <f t="shared" si="47"/>
        <v>8.1381358264153185</v>
      </c>
      <c r="AE249" s="28">
        <f>'RIAA Reference'!B240</f>
        <v>133.02798061043623</v>
      </c>
      <c r="AF249" s="4">
        <f t="shared" si="52"/>
        <v>835.8394532152638</v>
      </c>
      <c r="AG249" s="28" t="str">
        <f t="shared" si="53"/>
        <v>36254.6062960562j</v>
      </c>
      <c r="AH249" s="28" t="str">
        <f t="shared" si="54"/>
        <v>3320+11964.0200776986j</v>
      </c>
      <c r="AI249" s="28" t="str">
        <f t="shared" si="55"/>
        <v>2219.04725509845+8956.79981632159j</v>
      </c>
      <c r="AJ249" s="28">
        <f t="shared" si="56"/>
        <v>30.274338260187832</v>
      </c>
      <c r="AK249" s="28">
        <f t="shared" si="57"/>
        <v>8.1381358264153185</v>
      </c>
      <c r="AL249" s="28">
        <f t="shared" si="58"/>
        <v>0.30479909462229748</v>
      </c>
      <c r="AM249" s="28">
        <f t="shared" si="59"/>
        <v>-10.319726547247445</v>
      </c>
      <c r="AN249" s="28">
        <f t="shared" si="48"/>
        <v>11.047265081229654</v>
      </c>
      <c r="AO249" s="4">
        <f>'RIAA Reference'!H240</f>
        <v>11.213496886534866</v>
      </c>
      <c r="AP249" s="9">
        <f t="shared" si="49"/>
        <v>-0.16623180530521253</v>
      </c>
    </row>
    <row r="250" spans="1:42" x14ac:dyDescent="0.35">
      <c r="A250">
        <f t="shared" si="45"/>
        <v>135.18889410393547</v>
      </c>
      <c r="B250">
        <f t="shared" si="46"/>
        <v>10.931899083412294</v>
      </c>
      <c r="C250">
        <f t="shared" si="50"/>
        <v>11.099467025211462</v>
      </c>
      <c r="D250">
        <f t="shared" si="51"/>
        <v>-0.16756794179916845</v>
      </c>
      <c r="E250">
        <f t="shared" si="47"/>
        <v>30.222546879402561</v>
      </c>
      <c r="F250">
        <f t="shared" si="47"/>
        <v>8.0307597585244803</v>
      </c>
      <c r="AE250" s="28">
        <f>'RIAA Reference'!B241</f>
        <v>135.18889410393547</v>
      </c>
      <c r="AF250" s="4">
        <f t="shared" si="52"/>
        <v>849.41687312770432</v>
      </c>
      <c r="AG250" s="28" t="str">
        <f t="shared" si="53"/>
        <v>35675.0981310851j</v>
      </c>
      <c r="AH250" s="28" t="str">
        <f t="shared" si="54"/>
        <v>3320+11772.7823832581j</v>
      </c>
      <c r="AI250" s="28" t="str">
        <f t="shared" si="55"/>
        <v>2207.48060814128+8818.1576742322j</v>
      </c>
      <c r="AJ250" s="28">
        <f t="shared" si="56"/>
        <v>30.222546879402561</v>
      </c>
      <c r="AK250" s="28">
        <f t="shared" si="57"/>
        <v>8.0307597585244803</v>
      </c>
      <c r="AL250" s="28">
        <f t="shared" si="58"/>
        <v>0.3007775190458607</v>
      </c>
      <c r="AM250" s="28">
        <f t="shared" si="59"/>
        <v>-10.435092545064805</v>
      </c>
      <c r="AN250" s="28">
        <f t="shared" si="48"/>
        <v>10.931899083412294</v>
      </c>
      <c r="AO250" s="4">
        <f>'RIAA Reference'!H241</f>
        <v>11.099467025211462</v>
      </c>
      <c r="AP250" s="9">
        <f t="shared" si="49"/>
        <v>-0.16756794179916845</v>
      </c>
    </row>
    <row r="251" spans="1:42" x14ac:dyDescent="0.35">
      <c r="A251">
        <f t="shared" si="45"/>
        <v>137.3922037173302</v>
      </c>
      <c r="B251">
        <f t="shared" si="46"/>
        <v>10.816014944902005</v>
      </c>
      <c r="C251">
        <f t="shared" si="50"/>
        <v>10.984849985442343</v>
      </c>
      <c r="D251">
        <f t="shared" si="51"/>
        <v>-0.16883504054033871</v>
      </c>
      <c r="E251">
        <f t="shared" si="47"/>
        <v>30.172128096278033</v>
      </c>
      <c r="F251">
        <f t="shared" si="47"/>
        <v>7.9243277050917635</v>
      </c>
      <c r="AE251" s="28">
        <f>'RIAA Reference'!B242</f>
        <v>137.3922037173302</v>
      </c>
      <c r="AF251" s="4">
        <f t="shared" si="52"/>
        <v>863.26067571775366</v>
      </c>
      <c r="AG251" s="28" t="str">
        <f t="shared" si="53"/>
        <v>35102.9893465667j</v>
      </c>
      <c r="AH251" s="28" t="str">
        <f t="shared" si="54"/>
        <v>3320+11583.986484367j</v>
      </c>
      <c r="AI251" s="28" t="str">
        <f t="shared" si="55"/>
        <v>2196.2251123895+8681.32985851364j</v>
      </c>
      <c r="AJ251" s="28">
        <f t="shared" si="56"/>
        <v>30.172128096278033</v>
      </c>
      <c r="AK251" s="28">
        <f t="shared" si="57"/>
        <v>7.9243277050917635</v>
      </c>
      <c r="AL251" s="28">
        <f t="shared" si="58"/>
        <v>0.29679129981617097</v>
      </c>
      <c r="AM251" s="28">
        <f t="shared" si="59"/>
        <v>-10.550976683575094</v>
      </c>
      <c r="AN251" s="28">
        <f t="shared" si="48"/>
        <v>10.816014944902005</v>
      </c>
      <c r="AO251" s="4">
        <f>'RIAA Reference'!H242</f>
        <v>10.984849985442343</v>
      </c>
      <c r="AP251" s="9">
        <f t="shared" si="49"/>
        <v>-0.16883504054033871</v>
      </c>
    </row>
    <row r="252" spans="1:42" x14ac:dyDescent="0.35">
      <c r="A252">
        <f t="shared" si="45"/>
        <v>139.63886071498797</v>
      </c>
      <c r="B252">
        <f t="shared" si="46"/>
        <v>10.699629010786422</v>
      </c>
      <c r="C252">
        <f t="shared" si="50"/>
        <v>10.869661786739195</v>
      </c>
      <c r="D252">
        <f t="shared" si="51"/>
        <v>-0.17003277595277311</v>
      </c>
      <c r="E252">
        <f t="shared" si="47"/>
        <v>30.123051815004761</v>
      </c>
      <c r="F252">
        <f t="shared" si="47"/>
        <v>7.8188544820311661</v>
      </c>
      <c r="AE252" s="28">
        <f>'RIAA Reference'!B243</f>
        <v>139.63886071498797</v>
      </c>
      <c r="AF252" s="4">
        <f t="shared" si="52"/>
        <v>877.37683795570911</v>
      </c>
      <c r="AG252" s="28" t="str">
        <f t="shared" si="53"/>
        <v>34538.2154988687j</v>
      </c>
      <c r="AH252" s="28" t="str">
        <f t="shared" si="54"/>
        <v>3320+11397.6111146267j</v>
      </c>
      <c r="AI252" s="28" t="str">
        <f t="shared" si="55"/>
        <v>2185.27238862659+8546.30269088964j</v>
      </c>
      <c r="AJ252" s="28">
        <f t="shared" si="56"/>
        <v>30.123051815004761</v>
      </c>
      <c r="AK252" s="28">
        <f t="shared" si="57"/>
        <v>7.8188544820311661</v>
      </c>
      <c r="AL252" s="28">
        <f t="shared" si="58"/>
        <v>0.29284099183637258</v>
      </c>
      <c r="AM252" s="28">
        <f t="shared" si="59"/>
        <v>-10.667362617690676</v>
      </c>
      <c r="AN252" s="28">
        <f t="shared" si="48"/>
        <v>10.699629010786422</v>
      </c>
      <c r="AO252" s="4">
        <f>'RIAA Reference'!H243</f>
        <v>10.869661786739195</v>
      </c>
      <c r="AP252" s="9">
        <f t="shared" si="49"/>
        <v>-0.17003277595277311</v>
      </c>
    </row>
    <row r="253" spans="1:42" x14ac:dyDescent="0.35">
      <c r="A253">
        <f t="shared" si="45"/>
        <v>141.92984013347362</v>
      </c>
      <c r="B253">
        <f t="shared" si="46"/>
        <v>10.582757964281388</v>
      </c>
      <c r="C253">
        <f t="shared" si="50"/>
        <v>10.753918794412153</v>
      </c>
      <c r="D253">
        <f t="shared" si="51"/>
        <v>-0.17116083013076455</v>
      </c>
      <c r="E253">
        <f t="shared" si="47"/>
        <v>30.075288297193481</v>
      </c>
      <c r="F253">
        <f t="shared" si="47"/>
        <v>7.7143542496171005</v>
      </c>
      <c r="AE253" s="28">
        <f>'RIAA Reference'!B244</f>
        <v>141.92984013347362</v>
      </c>
      <c r="AF253" s="4">
        <f t="shared" si="52"/>
        <v>891.77148617698901</v>
      </c>
      <c r="AG253" s="28" t="str">
        <f t="shared" si="53"/>
        <v>33980.7122931671j</v>
      </c>
      <c r="AH253" s="28" t="str">
        <f t="shared" si="54"/>
        <v>3320+11213.6350567451j</v>
      </c>
      <c r="AI253" s="28" t="str">
        <f t="shared" si="55"/>
        <v>2174.61420509453+8413.06250221986j</v>
      </c>
      <c r="AJ253" s="28">
        <f t="shared" si="56"/>
        <v>30.075288297193481</v>
      </c>
      <c r="AK253" s="28">
        <f t="shared" si="57"/>
        <v>7.7143542496171005</v>
      </c>
      <c r="AL253" s="28">
        <f t="shared" si="58"/>
        <v>0.28892712545382487</v>
      </c>
      <c r="AM253" s="28">
        <f t="shared" si="59"/>
        <v>-10.78423366419571</v>
      </c>
      <c r="AN253" s="28">
        <f t="shared" si="48"/>
        <v>10.582757964281388</v>
      </c>
      <c r="AO253" s="4">
        <f>'RIAA Reference'!H244</f>
        <v>10.753918794412153</v>
      </c>
      <c r="AP253" s="9">
        <f t="shared" si="49"/>
        <v>-0.17116083013076455</v>
      </c>
    </row>
    <row r="254" spans="1:42" x14ac:dyDescent="0.35">
      <c r="A254">
        <f t="shared" si="45"/>
        <v>144.26614143211543</v>
      </c>
      <c r="B254">
        <f t="shared" si="46"/>
        <v>10.465418830743399</v>
      </c>
      <c r="C254">
        <f t="shared" si="50"/>
        <v>10.637637722555498</v>
      </c>
      <c r="D254">
        <f t="shared" si="51"/>
        <v>-0.17221889181209882</v>
      </c>
      <c r="E254">
        <f t="shared" si="47"/>
        <v>30.02880816634822</v>
      </c>
      <c r="F254">
        <f t="shared" si="47"/>
        <v>7.6108405162742896</v>
      </c>
      <c r="AE254" s="28">
        <f>'RIAA Reference'!B245</f>
        <v>144.26614143211543</v>
      </c>
      <c r="AF254" s="4">
        <f t="shared" si="52"/>
        <v>906.45090016975985</v>
      </c>
      <c r="AG254" s="28" t="str">
        <f t="shared" si="53"/>
        <v>33430.4155882631j</v>
      </c>
      <c r="AH254" s="28" t="str">
        <f t="shared" si="54"/>
        <v>3320+11032.0371441268j</v>
      </c>
      <c r="AI254" s="28" t="str">
        <f t="shared" si="55"/>
        <v>2164.24247442072+8281.59563545513j</v>
      </c>
      <c r="AJ254" s="28">
        <f t="shared" si="56"/>
        <v>30.02880816634822</v>
      </c>
      <c r="AK254" s="28">
        <f t="shared" si="57"/>
        <v>7.6108405162742896</v>
      </c>
      <c r="AL254" s="28">
        <f t="shared" si="58"/>
        <v>0.28505020660203328</v>
      </c>
      <c r="AM254" s="28">
        <f t="shared" si="59"/>
        <v>-10.901572797733699</v>
      </c>
      <c r="AN254" s="28">
        <f t="shared" si="48"/>
        <v>10.465418830743399</v>
      </c>
      <c r="AO254" s="4">
        <f>'RIAA Reference'!H245</f>
        <v>10.637637722555498</v>
      </c>
      <c r="AP254" s="9">
        <f t="shared" si="49"/>
        <v>-0.17221889181209882</v>
      </c>
    </row>
    <row r="255" spans="1:42" x14ac:dyDescent="0.35">
      <c r="A255">
        <f t="shared" si="45"/>
        <v>146.64878916283888</v>
      </c>
      <c r="B255">
        <f t="shared" si="46"/>
        <v>10.347628981829144</v>
      </c>
      <c r="C255">
        <f t="shared" si="50"/>
        <v>10.520835637244149</v>
      </c>
      <c r="D255">
        <f t="shared" si="51"/>
        <v>-0.17320665541500446</v>
      </c>
      <c r="E255">
        <f t="shared" si="47"/>
        <v>29.983582411861505</v>
      </c>
      <c r="F255">
        <f t="shared" si="47"/>
        <v>7.5083261430306223</v>
      </c>
      <c r="AE255" s="28">
        <f>'RIAA Reference'!B246</f>
        <v>146.64878916283888</v>
      </c>
      <c r="AF255" s="4">
        <f t="shared" si="52"/>
        <v>921.42151738362622</v>
      </c>
      <c r="AG255" s="28" t="str">
        <f t="shared" si="53"/>
        <v>32887.261401357j</v>
      </c>
      <c r="AH255" s="28" t="str">
        <f t="shared" si="54"/>
        <v>3320+10852.7962624478j</v>
      </c>
      <c r="AI255" s="28" t="str">
        <f t="shared" si="55"/>
        <v>2154.14925052293+8151.88844853998j</v>
      </c>
      <c r="AJ255" s="28">
        <f t="shared" si="56"/>
        <v>29.983582411861505</v>
      </c>
      <c r="AK255" s="28">
        <f t="shared" si="57"/>
        <v>7.5083261430306223</v>
      </c>
      <c r="AL255" s="28">
        <f t="shared" si="58"/>
        <v>0.28121071696743938</v>
      </c>
      <c r="AM255" s="28">
        <f t="shared" si="59"/>
        <v>-11.019362646647954</v>
      </c>
      <c r="AN255" s="28">
        <f t="shared" si="48"/>
        <v>10.347628981829144</v>
      </c>
      <c r="AO255" s="4">
        <f>'RIAA Reference'!H246</f>
        <v>10.520835637244149</v>
      </c>
      <c r="AP255" s="9">
        <f t="shared" si="49"/>
        <v>-0.17320665541500446</v>
      </c>
    </row>
    <row r="256" spans="1:42" x14ac:dyDescent="0.35">
      <c r="A256">
        <f t="shared" si="45"/>
        <v>149.07883365987814</v>
      </c>
      <c r="B256">
        <f t="shared" si="46"/>
        <v>10.229406139774293</v>
      </c>
      <c r="C256">
        <f t="shared" si="50"/>
        <v>10.403529959922002</v>
      </c>
      <c r="D256">
        <f t="shared" si="51"/>
        <v>-0.17412382014770955</v>
      </c>
      <c r="E256">
        <f t="shared" si="47"/>
        <v>29.939582392538327</v>
      </c>
      <c r="F256">
        <f t="shared" si="47"/>
        <v>7.4068233485886221</v>
      </c>
      <c r="AE256" s="28">
        <f>'RIAA Reference'!B247</f>
        <v>149.07883365987814</v>
      </c>
      <c r="AF256" s="4">
        <f t="shared" si="52"/>
        <v>936.68993726321594</v>
      </c>
      <c r="AG256" s="28" t="str">
        <f t="shared" si="53"/>
        <v>32351.1859127776j</v>
      </c>
      <c r="AH256" s="28" t="str">
        <f t="shared" si="54"/>
        <v>3320+10675.8913512166j</v>
      </c>
      <c r="AI256" s="28" t="str">
        <f t="shared" si="55"/>
        <v>2144.32672549098+8023.92731726284j</v>
      </c>
      <c r="AJ256" s="28">
        <f t="shared" si="56"/>
        <v>29.939582392538327</v>
      </c>
      <c r="AK256" s="28">
        <f t="shared" si="57"/>
        <v>7.4068233485886221</v>
      </c>
      <c r="AL256" s="28">
        <f t="shared" si="58"/>
        <v>0.27740911417934921</v>
      </c>
      <c r="AM256" s="28">
        <f t="shared" si="59"/>
        <v>-11.137585488702806</v>
      </c>
      <c r="AN256" s="28">
        <f t="shared" si="48"/>
        <v>10.229406139774293</v>
      </c>
      <c r="AO256" s="4">
        <f>'RIAA Reference'!H247</f>
        <v>10.403529959922002</v>
      </c>
      <c r="AP256" s="9">
        <f t="shared" si="49"/>
        <v>-0.17412382014770955</v>
      </c>
    </row>
    <row r="257" spans="1:42" x14ac:dyDescent="0.35">
      <c r="A257">
        <f t="shared" si="45"/>
        <v>151.55735174999961</v>
      </c>
      <c r="B257">
        <f t="shared" si="46"/>
        <v>10.110768381764</v>
      </c>
      <c r="C257">
        <f t="shared" si="50"/>
        <v>10.285738470960061</v>
      </c>
      <c r="D257">
        <f t="shared" si="51"/>
        <v>-0.17497008919606039</v>
      </c>
      <c r="E257">
        <f t="shared" si="47"/>
        <v>29.896779839655654</v>
      </c>
      <c r="F257">
        <f t="shared" si="47"/>
        <v>7.3063437149708843</v>
      </c>
      <c r="AE257" s="28">
        <f>'RIAA Reference'!B248</f>
        <v>151.55735174999961</v>
      </c>
      <c r="AF257" s="4">
        <f t="shared" si="52"/>
        <v>952.26292571064596</v>
      </c>
      <c r="AG257" s="28" t="str">
        <f t="shared" si="53"/>
        <v>31822.1254706688j</v>
      </c>
      <c r="AH257" s="28" t="str">
        <f t="shared" si="54"/>
        <v>3320+10501.3014053207j</v>
      </c>
      <c r="AI257" s="28" t="str">
        <f t="shared" si="55"/>
        <v>2134.76722644576+7897.6986380545j</v>
      </c>
      <c r="AJ257" s="28">
        <f t="shared" si="56"/>
        <v>29.896779839655654</v>
      </c>
      <c r="AK257" s="28">
        <f t="shared" si="57"/>
        <v>7.3063437149708843</v>
      </c>
      <c r="AL257" s="28">
        <f t="shared" si="58"/>
        <v>0.27364583202138132</v>
      </c>
      <c r="AM257" s="28">
        <f t="shared" si="59"/>
        <v>-11.256223246713098</v>
      </c>
      <c r="AN257" s="28">
        <f t="shared" si="48"/>
        <v>10.110768381764</v>
      </c>
      <c r="AO257" s="4">
        <f>'RIAA Reference'!H248</f>
        <v>10.285738470960061</v>
      </c>
      <c r="AP257" s="9">
        <f t="shared" si="49"/>
        <v>-0.17497008919606039</v>
      </c>
    </row>
    <row r="258" spans="1:42" x14ac:dyDescent="0.35">
      <c r="A258">
        <f t="shared" si="45"/>
        <v>154.08544748389184</v>
      </c>
      <c r="B258">
        <f t="shared" si="46"/>
        <v>9.991734144359965</v>
      </c>
      <c r="C258">
        <f t="shared" si="50"/>
        <v>10.16747931335917</v>
      </c>
      <c r="D258">
        <f t="shared" si="51"/>
        <v>-0.17574516899920489</v>
      </c>
      <c r="E258">
        <f t="shared" si="47"/>
        <v>29.855146859564268</v>
      </c>
      <c r="F258">
        <f t="shared" si="47"/>
        <v>7.2068981936932639</v>
      </c>
      <c r="AE258" s="28">
        <f>'RIAA Reference'!B249</f>
        <v>154.08544748389184</v>
      </c>
      <c r="AF258" s="4">
        <f t="shared" si="52"/>
        <v>968.14741968098099</v>
      </c>
      <c r="AG258" s="28" t="str">
        <f t="shared" si="53"/>
        <v>31300.0165956292j</v>
      </c>
      <c r="AH258" s="28" t="str">
        <f t="shared" si="54"/>
        <v>3320+10329.0054765576j</v>
      </c>
      <c r="AI258" s="28" t="str">
        <f t="shared" si="55"/>
        <v>2125.46321237391+7773.18883073316j</v>
      </c>
      <c r="AJ258" s="28">
        <f t="shared" si="56"/>
        <v>29.855146859564268</v>
      </c>
      <c r="AK258" s="28">
        <f t="shared" si="57"/>
        <v>7.2068981936932639</v>
      </c>
      <c r="AL258" s="28">
        <f t="shared" si="58"/>
        <v>0.26992128066266985</v>
      </c>
      <c r="AM258" s="28">
        <f t="shared" si="59"/>
        <v>-11.375257484117133</v>
      </c>
      <c r="AN258" s="28">
        <f t="shared" si="48"/>
        <v>9.991734144359965</v>
      </c>
      <c r="AO258" s="4">
        <f>'RIAA Reference'!H249</f>
        <v>10.16747931335917</v>
      </c>
      <c r="AP258" s="9">
        <f t="shared" si="49"/>
        <v>-0.17574516899920489</v>
      </c>
    </row>
    <row r="259" spans="1:42" x14ac:dyDescent="0.35">
      <c r="A259">
        <f t="shared" si="45"/>
        <v>156.6642528893953</v>
      </c>
      <c r="B259">
        <f t="shared" si="46"/>
        <v>9.8723222279493879</v>
      </c>
      <c r="C259">
        <f t="shared" si="50"/>
        <v>10.048770996568861</v>
      </c>
      <c r="D259">
        <f t="shared" si="51"/>
        <v>-0.17644876861947267</v>
      </c>
      <c r="E259">
        <f t="shared" si="47"/>
        <v>29.814655935841738</v>
      </c>
      <c r="F259">
        <f t="shared" si="47"/>
        <v>7.1084971124219081</v>
      </c>
      <c r="AE259" s="28">
        <f>'RIAA Reference'!B250</f>
        <v>156.6642528893953</v>
      </c>
      <c r="AF259" s="4">
        <f t="shared" si="52"/>
        <v>984.35053191491556</v>
      </c>
      <c r="AG259" s="28" t="str">
        <f t="shared" si="53"/>
        <v>30784.7959853082j</v>
      </c>
      <c r="AH259" s="28" t="str">
        <f t="shared" si="54"/>
        <v>3320+10158.9826751517j</v>
      </c>
      <c r="AI259" s="28" t="str">
        <f t="shared" si="55"/>
        <v>2116.40727093832+7650.38434119733j</v>
      </c>
      <c r="AJ259" s="28">
        <f t="shared" si="56"/>
        <v>29.814655935841738</v>
      </c>
      <c r="AK259" s="28">
        <f t="shared" si="57"/>
        <v>7.1084971124219081</v>
      </c>
      <c r="AL259" s="28">
        <f t="shared" si="58"/>
        <v>0.26623584690718793</v>
      </c>
      <c r="AM259" s="28">
        <f t="shared" si="59"/>
        <v>-11.494669400527711</v>
      </c>
      <c r="AN259" s="28">
        <f t="shared" si="48"/>
        <v>9.8723222279493879</v>
      </c>
      <c r="AO259" s="4">
        <f>'RIAA Reference'!H250</f>
        <v>10.048770996568861</v>
      </c>
      <c r="AP259" s="9">
        <f t="shared" si="49"/>
        <v>-0.17644876861947267</v>
      </c>
    </row>
    <row r="260" spans="1:42" x14ac:dyDescent="0.35">
      <c r="A260">
        <f t="shared" si="45"/>
        <v>159.29492874727683</v>
      </c>
      <c r="B260">
        <f t="shared" si="46"/>
        <v>9.7525518011754393</v>
      </c>
      <c r="C260">
        <f t="shared" si="50"/>
        <v>9.9296324003901653</v>
      </c>
      <c r="D260">
        <f t="shared" si="51"/>
        <v>-0.17708059921472596</v>
      </c>
      <c r="E260">
        <f t="shared" si="47"/>
        <v>29.775279931001187</v>
      </c>
      <c r="F260">
        <f t="shared" si="47"/>
        <v>7.0111501820682935</v>
      </c>
      <c r="AE260" s="28">
        <f>'RIAA Reference'!B251</f>
        <v>159.29492874727683</v>
      </c>
      <c r="AF260" s="4">
        <f t="shared" si="52"/>
        <v>1000.8795558131088</v>
      </c>
      <c r="AG260" s="28" t="str">
        <f t="shared" si="53"/>
        <v>30276.4005189538j</v>
      </c>
      <c r="AH260" s="28" t="str">
        <f t="shared" si="54"/>
        <v>3320+9991.21217125477j</v>
      </c>
      <c r="AI260" s="28" t="str">
        <f t="shared" si="55"/>
        <v>2107.59211526304+7529.27164406486j</v>
      </c>
      <c r="AJ260" s="28">
        <f t="shared" si="56"/>
        <v>29.775279931001187</v>
      </c>
      <c r="AK260" s="28">
        <f t="shared" si="57"/>
        <v>7.0111501820682935</v>
      </c>
      <c r="AL260" s="28">
        <f t="shared" si="58"/>
        <v>0.26258989445948705</v>
      </c>
      <c r="AM260" s="28">
        <f t="shared" si="59"/>
        <v>-11.614439827301659</v>
      </c>
      <c r="AN260" s="28">
        <f t="shared" si="48"/>
        <v>9.7525518011754393</v>
      </c>
      <c r="AO260" s="4">
        <f>'RIAA Reference'!H251</f>
        <v>9.9296324003901653</v>
      </c>
      <c r="AP260" s="9">
        <f t="shared" si="49"/>
        <v>-0.17708059921472596</v>
      </c>
    </row>
    <row r="261" spans="1:42" x14ac:dyDescent="0.35">
      <c r="A261">
        <f t="shared" si="45"/>
        <v>161.97866539026506</v>
      </c>
      <c r="B261">
        <f t="shared" si="46"/>
        <v>9.6324424053058522</v>
      </c>
      <c r="C261">
        <f t="shared" si="50"/>
        <v>9.8100827789271143</v>
      </c>
      <c r="D261">
        <f t="shared" si="51"/>
        <v>-0.17764037362126217</v>
      </c>
      <c r="E261">
        <f t="shared" si="47"/>
        <v>29.736992087769138</v>
      </c>
      <c r="F261">
        <f t="shared" si="47"/>
        <v>6.9148665042784305</v>
      </c>
      <c r="AE261" s="28">
        <f>'RIAA Reference'!B252</f>
        <v>161.97866539026506</v>
      </c>
      <c r="AF261" s="4">
        <f t="shared" si="52"/>
        <v>1017.741970456672</v>
      </c>
      <c r="AG261" s="28" t="str">
        <f t="shared" si="53"/>
        <v>29774.7672619151j</v>
      </c>
      <c r="AH261" s="28" t="str">
        <f t="shared" si="54"/>
        <v>3320+9825.67319643199j</v>
      </c>
      <c r="AI261" s="28" t="str">
        <f t="shared" si="55"/>
        <v>2099.01058069217+7409.8372452587j</v>
      </c>
      <c r="AJ261" s="28">
        <f t="shared" si="56"/>
        <v>29.736992087769138</v>
      </c>
      <c r="AK261" s="28">
        <f t="shared" si="57"/>
        <v>6.9148665042784305</v>
      </c>
      <c r="AL261" s="28">
        <f t="shared" si="58"/>
        <v>0.2589837642051841</v>
      </c>
      <c r="AM261" s="28">
        <f t="shared" si="59"/>
        <v>-11.734549223171246</v>
      </c>
      <c r="AN261" s="28">
        <f t="shared" si="48"/>
        <v>9.6324424053058522</v>
      </c>
      <c r="AO261" s="4">
        <f>'RIAA Reference'!H252</f>
        <v>9.8100827789271143</v>
      </c>
      <c r="AP261" s="9">
        <f t="shared" si="49"/>
        <v>-0.17764037362126217</v>
      </c>
    </row>
    <row r="262" spans="1:42" x14ac:dyDescent="0.35">
      <c r="A262">
        <f t="shared" si="45"/>
        <v>164.71668352610243</v>
      </c>
      <c r="B262">
        <f t="shared" si="46"/>
        <v>9.5120139584928101</v>
      </c>
      <c r="C262">
        <f t="shared" si="50"/>
        <v>9.6901417645472883</v>
      </c>
      <c r="D262">
        <f t="shared" si="51"/>
        <v>-0.1781278060544782</v>
      </c>
      <c r="E262">
        <f t="shared" si="47"/>
        <v>29.699766029935812</v>
      </c>
      <c r="F262">
        <f t="shared" si="47"/>
        <v>6.8196545792715089</v>
      </c>
      <c r="AE262" s="28">
        <f>'RIAA Reference'!B253</f>
        <v>164.71668352610243</v>
      </c>
      <c r="AF262" s="4">
        <f t="shared" si="52"/>
        <v>1034.9454457785566</v>
      </c>
      <c r="AG262" s="28" t="str">
        <f t="shared" si="53"/>
        <v>29279.8334700959j</v>
      </c>
      <c r="AH262" s="28" t="str">
        <f t="shared" si="54"/>
        <v>3320+9662.34504513165j</v>
      </c>
      <c r="AI262" s="28" t="str">
        <f t="shared" si="55"/>
        <v>2090.65562152152+7292.06768453789j</v>
      </c>
      <c r="AJ262" s="28">
        <f t="shared" si="56"/>
        <v>29.699766029935812</v>
      </c>
      <c r="AK262" s="28">
        <f t="shared" si="57"/>
        <v>6.8196545792715089</v>
      </c>
      <c r="AL262" s="28">
        <f t="shared" si="58"/>
        <v>0.25541777450455083</v>
      </c>
      <c r="AM262" s="28">
        <f t="shared" si="59"/>
        <v>-11.854977669984288</v>
      </c>
      <c r="AN262" s="28">
        <f t="shared" si="48"/>
        <v>9.5120139584928101</v>
      </c>
      <c r="AO262" s="4">
        <f>'RIAA Reference'!H253</f>
        <v>9.6901417645472883</v>
      </c>
      <c r="AP262" s="9">
        <f t="shared" si="49"/>
        <v>-0.1781278060544782</v>
      </c>
    </row>
    <row r="263" spans="1:42" x14ac:dyDescent="0.35">
      <c r="A263">
        <f t="shared" si="45"/>
        <v>167.51023508538046</v>
      </c>
      <c r="B263">
        <f t="shared" si="46"/>
        <v>9.391286759873541</v>
      </c>
      <c r="C263">
        <f t="shared" si="50"/>
        <v>9.5698293718087832</v>
      </c>
      <c r="D263">
        <f t="shared" si="51"/>
        <v>-0.17854261193524223</v>
      </c>
      <c r="E263">
        <f t="shared" si="47"/>
        <v>29.663575762791272</v>
      </c>
      <c r="F263">
        <f t="shared" si="47"/>
        <v>6.7255223139854268</v>
      </c>
      <c r="AE263" s="28">
        <f>'RIAA Reference'!B254</f>
        <v>167.51023508538046</v>
      </c>
      <c r="AF263" s="4">
        <f t="shared" si="52"/>
        <v>1052.497847890661</v>
      </c>
      <c r="AG263" s="28" t="str">
        <f t="shared" si="53"/>
        <v>28791.5365943611j</v>
      </c>
      <c r="AH263" s="28" t="str">
        <f t="shared" si="54"/>
        <v>3320+9501.20707613917j</v>
      </c>
      <c r="AI263" s="28" t="str">
        <f t="shared" si="55"/>
        <v>2082.5203077025+7175.94953797412j</v>
      </c>
      <c r="AJ263" s="28">
        <f t="shared" si="56"/>
        <v>29.663575762791272</v>
      </c>
      <c r="AK263" s="28">
        <f t="shared" si="57"/>
        <v>6.7255223139854268</v>
      </c>
      <c r="AL263" s="28">
        <f t="shared" si="58"/>
        <v>0.25189222149758167</v>
      </c>
      <c r="AM263" s="28">
        <f t="shared" si="59"/>
        <v>-11.975704868603557</v>
      </c>
      <c r="AN263" s="28">
        <f t="shared" si="48"/>
        <v>9.391286759873541</v>
      </c>
      <c r="AO263" s="4">
        <f>'RIAA Reference'!H254</f>
        <v>9.5698293718087832</v>
      </c>
      <c r="AP263" s="9">
        <f t="shared" si="49"/>
        <v>-0.17854261193524223</v>
      </c>
    </row>
    <row r="264" spans="1:42" x14ac:dyDescent="0.35">
      <c r="A264">
        <f t="shared" si="45"/>
        <v>170.36060409496366</v>
      </c>
      <c r="B264">
        <f t="shared" si="46"/>
        <v>9.2702814934564977</v>
      </c>
      <c r="C264">
        <f t="shared" si="50"/>
        <v>9.4491660013062599</v>
      </c>
      <c r="D264">
        <f t="shared" si="51"/>
        <v>-0.17888450784976229</v>
      </c>
      <c r="E264">
        <f t="shared" si="47"/>
        <v>29.628395673152202</v>
      </c>
      <c r="F264">
        <f t="shared" si="47"/>
        <v>6.6324770304853171</v>
      </c>
      <c r="AE264" s="28">
        <f>'RIAA Reference'!B255</f>
        <v>170.36060409496366</v>
      </c>
      <c r="AF264" s="4">
        <f t="shared" si="52"/>
        <v>1070.407244571714</v>
      </c>
      <c r="AG264" s="28" t="str">
        <f t="shared" si="53"/>
        <v>28309.814284894j</v>
      </c>
      <c r="AH264" s="28" t="str">
        <f t="shared" si="54"/>
        <v>3320+9342.23871401501j</v>
      </c>
      <c r="AI264" s="28" t="str">
        <f t="shared" si="55"/>
        <v>2074.59782151641+7061.46942037192j</v>
      </c>
      <c r="AJ264" s="28">
        <f t="shared" si="56"/>
        <v>29.628395673152202</v>
      </c>
      <c r="AK264" s="28">
        <f t="shared" si="57"/>
        <v>6.6324770304853171</v>
      </c>
      <c r="AL264" s="28">
        <f t="shared" si="58"/>
        <v>0.24840737941892599</v>
      </c>
      <c r="AM264" s="28">
        <f t="shared" si="59"/>
        <v>-12.096710135020601</v>
      </c>
      <c r="AN264" s="28">
        <f t="shared" si="48"/>
        <v>9.2702814934564977</v>
      </c>
      <c r="AO264" s="4">
        <f>'RIAA Reference'!H255</f>
        <v>9.4491660013062599</v>
      </c>
      <c r="AP264" s="9">
        <f t="shared" si="49"/>
        <v>-0.17888450784976229</v>
      </c>
    </row>
    <row r="265" spans="1:42" x14ac:dyDescent="0.35">
      <c r="A265">
        <f t="shared" si="45"/>
        <v>173.26910757782471</v>
      </c>
      <c r="B265">
        <f t="shared" si="46"/>
        <v>9.1490192317350996</v>
      </c>
      <c r="C265">
        <f t="shared" si="50"/>
        <v>9.3281724433853483</v>
      </c>
      <c r="D265">
        <f t="shared" si="51"/>
        <v>-0.17915321165024878</v>
      </c>
      <c r="E265">
        <f t="shared" si="47"/>
        <v>29.594200528992193</v>
      </c>
      <c r="F265">
        <f t="shared" si="47"/>
        <v>6.5405254745941148</v>
      </c>
      <c r="AE265" s="28">
        <f>'RIAA Reference'!B256</f>
        <v>173.26910757782471</v>
      </c>
      <c r="AF265" s="4">
        <f t="shared" si="52"/>
        <v>1088.6819109211074</v>
      </c>
      <c r="AG265" s="28" t="str">
        <f t="shared" si="53"/>
        <v>27834.604395504j</v>
      </c>
      <c r="AH265" s="28" t="str">
        <f t="shared" si="54"/>
        <v>3320+9185.41945051631j</v>
      </c>
      <c r="AI265" s="28" t="str">
        <f t="shared" si="55"/>
        <v>2066.88145421878+6948.61398763267j</v>
      </c>
      <c r="AJ265" s="28">
        <f t="shared" si="56"/>
        <v>29.594200528992193</v>
      </c>
      <c r="AK265" s="28">
        <f t="shared" si="57"/>
        <v>6.5405254745941148</v>
      </c>
      <c r="AL265" s="28">
        <f t="shared" si="58"/>
        <v>0.24496350092112784</v>
      </c>
      <c r="AM265" s="28">
        <f t="shared" si="59"/>
        <v>-12.217972396741999</v>
      </c>
      <c r="AN265" s="28">
        <f t="shared" si="48"/>
        <v>9.1490192317350996</v>
      </c>
      <c r="AO265" s="4">
        <f>'RIAA Reference'!H256</f>
        <v>9.3281724433853483</v>
      </c>
      <c r="AP265" s="9">
        <f t="shared" si="49"/>
        <v>-0.17915321165024878</v>
      </c>
    </row>
    <row r="266" spans="1:42" x14ac:dyDescent="0.35">
      <c r="A266">
        <f t="shared" si="45"/>
        <v>176.23709648015384</v>
      </c>
      <c r="B266">
        <f t="shared" si="46"/>
        <v>9.0275214389655911</v>
      </c>
      <c r="C266">
        <f t="shared" si="50"/>
        <v>9.2068698816699968</v>
      </c>
      <c r="D266">
        <f t="shared" si="51"/>
        <v>-0.17934844270440564</v>
      </c>
      <c r="E266">
        <f t="shared" si="47"/>
        <v>29.560965478681954</v>
      </c>
      <c r="F266">
        <f t="shared" si="47"/>
        <v>6.4496738247031624</v>
      </c>
      <c r="AE266" s="28">
        <f>'RIAA Reference'!B257</f>
        <v>176.23709648015384</v>
      </c>
      <c r="AF266" s="4">
        <f t="shared" si="52"/>
        <v>1107.3303351840937</v>
      </c>
      <c r="AG266" s="28" t="str">
        <f t="shared" si="53"/>
        <v>27365.8449878847j</v>
      </c>
      <c r="AH266" s="28" t="str">
        <f t="shared" si="54"/>
        <v>3320+9030.72884600195j</v>
      </c>
      <c r="AI266" s="28" t="str">
        <f t="shared" si="55"/>
        <v>2059.36460265184+6837.36993906026j</v>
      </c>
      <c r="AJ266" s="28">
        <f t="shared" si="56"/>
        <v>29.560965478681954</v>
      </c>
      <c r="AK266" s="28">
        <f t="shared" si="57"/>
        <v>6.4496738247031624</v>
      </c>
      <c r="AL266" s="28">
        <f t="shared" si="58"/>
        <v>0.24156081740461319</v>
      </c>
      <c r="AM266" s="28">
        <f t="shared" si="59"/>
        <v>-12.339470189511507</v>
      </c>
      <c r="AN266" s="28">
        <f t="shared" si="48"/>
        <v>9.0275214389655911</v>
      </c>
      <c r="AO266" s="4">
        <f>'RIAA Reference'!H257</f>
        <v>9.2068698816699968</v>
      </c>
      <c r="AP266" s="9">
        <f t="shared" si="49"/>
        <v>-0.17934844270440564</v>
      </c>
    </row>
    <row r="267" spans="1:42" x14ac:dyDescent="0.35">
      <c r="A267">
        <f t="shared" si="45"/>
        <v>179.26595662661913</v>
      </c>
      <c r="B267">
        <f t="shared" si="46"/>
        <v>8.9058099740432191</v>
      </c>
      <c r="C267">
        <f t="shared" si="50"/>
        <v>9.0852798963437174</v>
      </c>
      <c r="D267">
        <f t="shared" si="51"/>
        <v>-0.1794699223004983</v>
      </c>
      <c r="E267">
        <f t="shared" si="47"/>
        <v>29.528666049851164</v>
      </c>
      <c r="F267">
        <f t="shared" si="47"/>
        <v>6.3599277007237554</v>
      </c>
      <c r="AE267" s="28">
        <f>'RIAA Reference'!B258</f>
        <v>179.26595662661913</v>
      </c>
      <c r="AF267" s="4">
        <f t="shared" si="52"/>
        <v>1126.3612247538663</v>
      </c>
      <c r="AG267" s="28" t="str">
        <f t="shared" si="53"/>
        <v>26903.4743358217j</v>
      </c>
      <c r="AH267" s="28" t="str">
        <f t="shared" si="54"/>
        <v>3320+8878.14653082115j</v>
      </c>
      <c r="AI267" s="28" t="str">
        <f t="shared" si="55"/>
        <v>2052.04076582424+6727.7240196084j</v>
      </c>
      <c r="AJ267" s="28">
        <f t="shared" si="56"/>
        <v>29.528666049851164</v>
      </c>
      <c r="AK267" s="28">
        <f t="shared" si="57"/>
        <v>6.3599277007237554</v>
      </c>
      <c r="AL267" s="28">
        <f t="shared" si="58"/>
        <v>0.23819953935294988</v>
      </c>
      <c r="AM267" s="28">
        <f t="shared" si="59"/>
        <v>-12.461181654433879</v>
      </c>
      <c r="AN267" s="28">
        <f t="shared" si="48"/>
        <v>8.9058099740432191</v>
      </c>
      <c r="AO267" s="4">
        <f>'RIAA Reference'!H258</f>
        <v>9.0852798963437174</v>
      </c>
      <c r="AP267" s="9">
        <f t="shared" si="49"/>
        <v>-0.1794699223004983</v>
      </c>
    </row>
    <row r="268" spans="1:42" x14ac:dyDescent="0.35">
      <c r="A268">
        <f t="shared" si="45"/>
        <v>182.35710970470274</v>
      </c>
      <c r="B268">
        <f t="shared" si="46"/>
        <v>8.7839070929054515</v>
      </c>
      <c r="C268">
        <f t="shared" si="50"/>
        <v>8.9634244671207934</v>
      </c>
      <c r="D268">
        <f t="shared" si="51"/>
        <v>-0.17951737421534197</v>
      </c>
      <c r="E268">
        <f t="shared" si="47"/>
        <v>29.497278147879396</v>
      </c>
      <c r="F268">
        <f t="shared" si="47"/>
        <v>6.271292173139857</v>
      </c>
      <c r="AE268" s="28">
        <f>'RIAA Reference'!B259</f>
        <v>182.35710970470274</v>
      </c>
      <c r="AF268" s="4">
        <f t="shared" si="52"/>
        <v>1145.7835123563241</v>
      </c>
      <c r="AG268" s="28" t="str">
        <f t="shared" si="53"/>
        <v>26447.4309293486j</v>
      </c>
      <c r="AH268" s="28" t="str">
        <f t="shared" si="54"/>
        <v>3320+8727.65220668503j</v>
      </c>
      <c r="AI268" s="28" t="str">
        <f t="shared" si="55"/>
        <v>2044.90354145653+6619.66302206727j</v>
      </c>
      <c r="AJ268" s="28">
        <f t="shared" si="56"/>
        <v>29.497278147879396</v>
      </c>
      <c r="AK268" s="28">
        <f t="shared" si="57"/>
        <v>6.271292173139857</v>
      </c>
      <c r="AL268" s="28">
        <f t="shared" si="58"/>
        <v>0.23487985667190539</v>
      </c>
      <c r="AM268" s="28">
        <f t="shared" si="59"/>
        <v>-12.583084535571647</v>
      </c>
      <c r="AN268" s="28">
        <f t="shared" si="48"/>
        <v>8.7839070929054515</v>
      </c>
      <c r="AO268" s="4">
        <f>'RIAA Reference'!H259</f>
        <v>8.9634244671207934</v>
      </c>
      <c r="AP268" s="9">
        <f t="shared" si="49"/>
        <v>-0.17951737421534197</v>
      </c>
    </row>
    <row r="269" spans="1:42" x14ac:dyDescent="0.35">
      <c r="A269">
        <f t="shared" si="45"/>
        <v>185.51201427905605</v>
      </c>
      <c r="B269">
        <f t="shared" si="46"/>
        <v>8.6618354503867252</v>
      </c>
      <c r="C269">
        <f t="shared" si="50"/>
        <v>8.8413259758396077</v>
      </c>
      <c r="D269">
        <f t="shared" si="51"/>
        <v>-0.17949052545288247</v>
      </c>
      <c r="E269">
        <f t="shared" si="47"/>
        <v>29.46677805402711</v>
      </c>
      <c r="F269">
        <f t="shared" si="47"/>
        <v>6.1837717721242926</v>
      </c>
      <c r="AE269" s="28">
        <f>'RIAA Reference'!B260</f>
        <v>185.51201427905605</v>
      </c>
      <c r="AF269" s="4">
        <f t="shared" si="52"/>
        <v>1165.6063624234546</v>
      </c>
      <c r="AG269" s="28" t="str">
        <f t="shared" si="53"/>
        <v>25997.6534788521j</v>
      </c>
      <c r="AH269" s="28" t="str">
        <f t="shared" si="54"/>
        <v>3320+8579.2256480212j</v>
      </c>
      <c r="AI269" s="28" t="str">
        <f t="shared" si="55"/>
        <v>2037.94662249071+6513.17378918826j</v>
      </c>
      <c r="AJ269" s="28">
        <f t="shared" si="56"/>
        <v>29.46677805402711</v>
      </c>
      <c r="AK269" s="28">
        <f t="shared" si="57"/>
        <v>6.1837717721242926</v>
      </c>
      <c r="AL269" s="28">
        <f t="shared" si="58"/>
        <v>0.23160193903087295</v>
      </c>
      <c r="AM269" s="28">
        <f t="shared" si="59"/>
        <v>-12.705156178090373</v>
      </c>
      <c r="AN269" s="28">
        <f t="shared" si="48"/>
        <v>8.6618354503867252</v>
      </c>
      <c r="AO269" s="4">
        <f>'RIAA Reference'!H260</f>
        <v>8.8413259758396077</v>
      </c>
      <c r="AP269" s="9">
        <f t="shared" si="49"/>
        <v>-0.17949052545288247</v>
      </c>
    </row>
    <row r="270" spans="1:42" x14ac:dyDescent="0.35">
      <c r="A270">
        <f t="shared" si="45"/>
        <v>188.73216683685376</v>
      </c>
      <c r="B270">
        <f t="shared" si="46"/>
        <v>8.5396181014468393</v>
      </c>
      <c r="C270">
        <f t="shared" si="50"/>
        <v>8.7190072086057366</v>
      </c>
      <c r="D270">
        <f t="shared" si="51"/>
        <v>-0.17938910715889733</v>
      </c>
      <c r="E270">
        <f t="shared" si="47"/>
        <v>29.437142423215448</v>
      </c>
      <c r="F270">
        <f t="shared" si="47"/>
        <v>6.0973704966822142</v>
      </c>
      <c r="AE270" s="28">
        <f>'RIAA Reference'!B261</f>
        <v>188.73216683685376</v>
      </c>
      <c r="AF270" s="4">
        <f t="shared" si="52"/>
        <v>1185.839177661486</v>
      </c>
      <c r="AG270" s="28" t="str">
        <f t="shared" si="53"/>
        <v>25554.080919125j</v>
      </c>
      <c r="AH270" s="28" t="str">
        <f t="shared" si="54"/>
        <v>3320+8432.84670331126j</v>
      </c>
      <c r="AI270" s="28" t="str">
        <f t="shared" si="55"/>
        <v>2031.16379356261+6408.24321574552j</v>
      </c>
      <c r="AJ270" s="28">
        <f t="shared" si="56"/>
        <v>29.437142423215448</v>
      </c>
      <c r="AK270" s="28">
        <f t="shared" si="57"/>
        <v>6.0973704966822142</v>
      </c>
      <c r="AL270" s="28">
        <f t="shared" si="58"/>
        <v>0.22836593620532619</v>
      </c>
      <c r="AM270" s="28">
        <f t="shared" si="59"/>
        <v>-12.827373527030259</v>
      </c>
      <c r="AN270" s="28">
        <f t="shared" si="48"/>
        <v>8.5396181014468393</v>
      </c>
      <c r="AO270" s="4">
        <f>'RIAA Reference'!H261</f>
        <v>8.7190072086057366</v>
      </c>
      <c r="AP270" s="9">
        <f t="shared" si="49"/>
        <v>-0.17938910715889733</v>
      </c>
    </row>
    <row r="271" spans="1:42" x14ac:dyDescent="0.35">
      <c r="A271">
        <f t="shared" si="45"/>
        <v>192.01910286516781</v>
      </c>
      <c r="B271">
        <f t="shared" si="46"/>
        <v>8.4172785016890117</v>
      </c>
      <c r="C271">
        <f t="shared" si="50"/>
        <v>8.5964913574077801</v>
      </c>
      <c r="D271">
        <f t="shared" si="51"/>
        <v>-0.17921285571876844</v>
      </c>
      <c r="E271">
        <f t="shared" si="47"/>
        <v>29.408348281464875</v>
      </c>
      <c r="F271">
        <f t="shared" si="47"/>
        <v>6.0120918237862364</v>
      </c>
      <c r="AE271" s="28">
        <f>'RIAA Reference'!B262</f>
        <v>192.01910286516781</v>
      </c>
      <c r="AF271" s="4">
        <f t="shared" si="52"/>
        <v>1206.491605820228</v>
      </c>
      <c r="AG271" s="28" t="str">
        <f t="shared" si="53"/>
        <v>25116.6524133659j</v>
      </c>
      <c r="AH271" s="28" t="str">
        <f t="shared" si="54"/>
        <v>3320+8288.49529641074j</v>
      </c>
      <c r="AI271" s="28" t="str">
        <f t="shared" si="55"/>
        <v>2024.5489274355+6304.85825053206j</v>
      </c>
      <c r="AJ271" s="28">
        <f t="shared" si="56"/>
        <v>29.408348281464875</v>
      </c>
      <c r="AK271" s="28">
        <f t="shared" si="57"/>
        <v>6.0120918237862364</v>
      </c>
      <c r="AL271" s="28">
        <f t="shared" si="58"/>
        <v>0.22517197841895958</v>
      </c>
      <c r="AM271" s="28">
        <f t="shared" si="59"/>
        <v>-12.949713126788087</v>
      </c>
      <c r="AN271" s="28">
        <f t="shared" si="48"/>
        <v>8.4172785016890117</v>
      </c>
      <c r="AO271" s="4">
        <f>'RIAA Reference'!H262</f>
        <v>8.5964913574077801</v>
      </c>
      <c r="AP271" s="9">
        <f t="shared" si="49"/>
        <v>-0.17921285571876844</v>
      </c>
    </row>
    <row r="272" spans="1:42" x14ac:dyDescent="0.35">
      <c r="A272">
        <f t="shared" si="45"/>
        <v>195.37439796140177</v>
      </c>
      <c r="B272">
        <f t="shared" si="46"/>
        <v>8.2948405070801403</v>
      </c>
      <c r="C272">
        <f t="shared" si="50"/>
        <v>8.4738020211250156</v>
      </c>
      <c r="D272">
        <f t="shared" si="51"/>
        <v>-0.17896151404487526</v>
      </c>
      <c r="E272">
        <f t="shared" si="47"/>
        <v>29.380373023001045</v>
      </c>
      <c r="F272">
        <f t="shared" si="47"/>
        <v>5.9279387174691491</v>
      </c>
      <c r="AE272" s="28">
        <f>'RIAA Reference'!B263</f>
        <v>195.37439796140177</v>
      </c>
      <c r="AF272" s="4">
        <f t="shared" si="52"/>
        <v>1227.5735466701369</v>
      </c>
      <c r="AG272" s="28" t="str">
        <f t="shared" si="53"/>
        <v>24685.3073571266j</v>
      </c>
      <c r="AH272" s="28" t="str">
        <f t="shared" si="54"/>
        <v>3320+8146.15142785177j</v>
      </c>
      <c r="AI272" s="28" t="str">
        <f t="shared" si="55"/>
        <v>2018.09598139278+6203.0058982882j</v>
      </c>
      <c r="AJ272" s="28">
        <f t="shared" si="56"/>
        <v>29.380373023001045</v>
      </c>
      <c r="AK272" s="28">
        <f t="shared" si="57"/>
        <v>5.9279387174691491</v>
      </c>
      <c r="AL272" s="28">
        <f t="shared" si="58"/>
        <v>0.22202017668423779</v>
      </c>
      <c r="AM272" s="28">
        <f t="shared" si="59"/>
        <v>-13.072151121396958</v>
      </c>
      <c r="AN272" s="28">
        <f t="shared" si="48"/>
        <v>8.2948405070801403</v>
      </c>
      <c r="AO272" s="4">
        <f>'RIAA Reference'!H263</f>
        <v>8.4738020211250156</v>
      </c>
      <c r="AP272" s="9">
        <f t="shared" si="49"/>
        <v>-0.17896151404487526</v>
      </c>
    </row>
    <row r="273" spans="1:42" x14ac:dyDescent="0.35">
      <c r="A273">
        <f t="shared" si="45"/>
        <v>198.7996689778862</v>
      </c>
      <c r="B273">
        <f t="shared" si="46"/>
        <v>8.172328372783193</v>
      </c>
      <c r="C273">
        <f t="shared" si="50"/>
        <v>8.3509632058407792</v>
      </c>
      <c r="D273">
        <f t="shared" si="51"/>
        <v>-0.17863483305758621</v>
      </c>
      <c r="E273">
        <f t="shared" si="47"/>
        <v>29.353194407038693</v>
      </c>
      <c r="F273">
        <f t="shared" si="47"/>
        <v>5.8449136378423869</v>
      </c>
      <c r="AE273" s="28">
        <f>'RIAA Reference'!B264</f>
        <v>198.7996689778862</v>
      </c>
      <c r="AF273" s="4">
        <f t="shared" si="52"/>
        <v>1249.09515919402</v>
      </c>
      <c r="AG273" s="28" t="str">
        <f t="shared" si="53"/>
        <v>24259.9853822053j</v>
      </c>
      <c r="AH273" s="28" t="str">
        <f t="shared" si="54"/>
        <v>3320+8005.79517612774j</v>
      </c>
      <c r="AI273" s="28" t="str">
        <f t="shared" si="55"/>
        <v>2011.79899358893+6102.67322156079j</v>
      </c>
      <c r="AJ273" s="28">
        <f t="shared" si="56"/>
        <v>29.353194407038693</v>
      </c>
      <c r="AK273" s="28">
        <f t="shared" si="57"/>
        <v>5.8449136378423869</v>
      </c>
      <c r="AL273" s="28">
        <f t="shared" si="58"/>
        <v>0.21891062314016427</v>
      </c>
      <c r="AM273" s="28">
        <f t="shared" si="59"/>
        <v>-13.194663255693905</v>
      </c>
      <c r="AN273" s="28">
        <f t="shared" si="48"/>
        <v>8.172328372783193</v>
      </c>
      <c r="AO273" s="4">
        <f>'RIAA Reference'!H264</f>
        <v>8.3509632058407792</v>
      </c>
      <c r="AP273" s="9">
        <f t="shared" si="49"/>
        <v>-0.17863483305758621</v>
      </c>
    </row>
    <row r="274" spans="1:42" x14ac:dyDescent="0.35">
      <c r="A274">
        <f t="shared" si="45"/>
        <v>202.29657520174538</v>
      </c>
      <c r="B274">
        <f t="shared" si="46"/>
        <v>8.0497667510056488</v>
      </c>
      <c r="C274">
        <f t="shared" si="50"/>
        <v>8.2279993243721421</v>
      </c>
      <c r="D274">
        <f t="shared" si="51"/>
        <v>-0.17823257336649334</v>
      </c>
      <c r="E274">
        <f t="shared" si="47"/>
        <v>29.326790554251669</v>
      </c>
      <c r="F274">
        <f t="shared" si="47"/>
        <v>5.7630185500083311</v>
      </c>
      <c r="AE274" s="28">
        <f>'RIAA Reference'!B265</f>
        <v>202.29657520174538</v>
      </c>
      <c r="AF274" s="4">
        <f t="shared" si="52"/>
        <v>1271.0668690003567</v>
      </c>
      <c r="AG274" s="28" t="str">
        <f t="shared" si="53"/>
        <v>23840.626360486j</v>
      </c>
      <c r="AH274" s="28" t="str">
        <f t="shared" si="54"/>
        <v>3320+7867.40669896038j</v>
      </c>
      <c r="AI274" s="28" t="str">
        <f t="shared" si="55"/>
        <v>2005.65207935581+6003.84734248974j</v>
      </c>
      <c r="AJ274" s="28">
        <f t="shared" si="56"/>
        <v>29.326790554251669</v>
      </c>
      <c r="AK274" s="28">
        <f t="shared" si="57"/>
        <v>5.7630185500083311</v>
      </c>
      <c r="AL274" s="28">
        <f t="shared" si="58"/>
        <v>0.21584339138607997</v>
      </c>
      <c r="AM274" s="28">
        <f t="shared" si="59"/>
        <v>-13.31722487747145</v>
      </c>
      <c r="AN274" s="28">
        <f t="shared" si="48"/>
        <v>8.0497667510056488</v>
      </c>
      <c r="AO274" s="4">
        <f>'RIAA Reference'!H265</f>
        <v>8.2279993243721421</v>
      </c>
      <c r="AP274" s="9">
        <f t="shared" si="49"/>
        <v>-0.17823257336649334</v>
      </c>
    </row>
    <row r="275" spans="1:42" x14ac:dyDescent="0.35">
      <c r="A275">
        <f t="shared" si="45"/>
        <v>205.86681957120902</v>
      </c>
      <c r="B275">
        <f t="shared" si="46"/>
        <v>7.9271806877662794</v>
      </c>
      <c r="C275">
        <f t="shared" si="50"/>
        <v>8.1049351949213175</v>
      </c>
      <c r="D275">
        <f t="shared" si="51"/>
        <v>-0.17775450715503816</v>
      </c>
      <c r="E275">
        <f t="shared" si="47"/>
        <v>29.301139942938281</v>
      </c>
      <c r="F275">
        <f t="shared" si="47"/>
        <v>5.6822549328379157</v>
      </c>
      <c r="AE275" s="28">
        <f>'RIAA Reference'!B266</f>
        <v>205.86681957120902</v>
      </c>
      <c r="AF275" s="4">
        <f t="shared" si="52"/>
        <v>1293.4993759656113</v>
      </c>
      <c r="AG275" s="28" t="str">
        <f t="shared" si="53"/>
        <v>23427.1704077234j</v>
      </c>
      <c r="AH275" s="28" t="str">
        <f t="shared" si="54"/>
        <v>3320+7730.96623454873j</v>
      </c>
      <c r="AI275" s="28" t="str">
        <f t="shared" si="55"/>
        <v>1999.64942746343+5906.51544451997j</v>
      </c>
      <c r="AJ275" s="28">
        <f t="shared" si="56"/>
        <v>29.301139942938281</v>
      </c>
      <c r="AK275" s="28">
        <f t="shared" si="57"/>
        <v>5.6822549328379157</v>
      </c>
      <c r="AL275" s="28">
        <f t="shared" si="58"/>
        <v>0.21281853681040921</v>
      </c>
      <c r="AM275" s="28">
        <f t="shared" si="59"/>
        <v>-13.439810940710819</v>
      </c>
      <c r="AN275" s="28">
        <f t="shared" si="48"/>
        <v>7.9271806877662794</v>
      </c>
      <c r="AO275" s="4">
        <f>'RIAA Reference'!H266</f>
        <v>8.1049351949213175</v>
      </c>
      <c r="AP275" s="9">
        <f t="shared" si="49"/>
        <v>-0.17775450715503816</v>
      </c>
    </row>
    <row r="276" spans="1:42" x14ac:dyDescent="0.35">
      <c r="A276">
        <f t="shared" si="45"/>
        <v>209.51214992957594</v>
      </c>
      <c r="B276">
        <f t="shared" si="46"/>
        <v>7.804595618478146</v>
      </c>
      <c r="C276">
        <f t="shared" si="50"/>
        <v>7.9817960387504909</v>
      </c>
      <c r="D276">
        <f t="shared" si="51"/>
        <v>-0.17720042027234495</v>
      </c>
      <c r="E276">
        <f t="shared" si="47"/>
        <v>29.276221404892169</v>
      </c>
      <c r="F276">
        <f t="shared" si="47"/>
        <v>5.6026237875852845</v>
      </c>
      <c r="AE276" s="28">
        <f>'RIAA Reference'!B267</f>
        <v>209.51214992957594</v>
      </c>
      <c r="AF276" s="4">
        <f t="shared" si="52"/>
        <v>1316.4036621131181</v>
      </c>
      <c r="AG276" s="28" t="str">
        <f t="shared" si="53"/>
        <v>23019.5578872724j</v>
      </c>
      <c r="AH276" s="28" t="str">
        <f t="shared" si="54"/>
        <v>3320+7596.45410279989j</v>
      </c>
      <c r="AI276" s="28" t="str">
        <f t="shared" si="55"/>
        <v>1993.78529633289+5810.66477403547j</v>
      </c>
      <c r="AJ276" s="28">
        <f t="shared" si="56"/>
        <v>29.276221404892169</v>
      </c>
      <c r="AK276" s="28">
        <f t="shared" si="57"/>
        <v>5.6026237875852845</v>
      </c>
      <c r="AL276" s="28">
        <f t="shared" si="58"/>
        <v>0.20983609691330629</v>
      </c>
      <c r="AM276" s="28">
        <f t="shared" si="59"/>
        <v>-13.562396009998952</v>
      </c>
      <c r="AN276" s="28">
        <f t="shared" si="48"/>
        <v>7.804595618478146</v>
      </c>
      <c r="AO276" s="4">
        <f>'RIAA Reference'!H267</f>
        <v>7.9817960387504909</v>
      </c>
      <c r="AP276" s="9">
        <f t="shared" si="49"/>
        <v>-0.17720042027234495</v>
      </c>
    </row>
    <row r="277" spans="1:42" x14ac:dyDescent="0.35">
      <c r="A277">
        <f t="shared" ref="A277:A340" si="60">AE277</f>
        <v>213.2343603180673</v>
      </c>
      <c r="B277">
        <f t="shared" ref="B277:B340" si="61">AN277</f>
        <v>7.6820373622429159</v>
      </c>
      <c r="C277">
        <f t="shared" si="50"/>
        <v>7.8586074767781824</v>
      </c>
      <c r="D277">
        <f t="shared" si="51"/>
        <v>-0.1765701145352665</v>
      </c>
      <c r="E277">
        <f t="shared" ref="E277:F340" si="62">AJ277</f>
        <v>29.252014120985841</v>
      </c>
      <c r="F277">
        <f t="shared" si="62"/>
        <v>5.5241256463134061</v>
      </c>
      <c r="AE277" s="28">
        <f>'RIAA Reference'!B268</f>
        <v>213.2343603180673</v>
      </c>
      <c r="AF277" s="4">
        <f t="shared" si="52"/>
        <v>1339.7909997363183</v>
      </c>
      <c r="AG277" s="28" t="str">
        <f t="shared" si="53"/>
        <v>22617.7294137624j</v>
      </c>
      <c r="AH277" s="28" t="str">
        <f t="shared" si="54"/>
        <v>3320+7463.8507065416j</v>
      </c>
      <c r="AI277" s="28" t="str">
        <f t="shared" si="55"/>
        <v>1988.05401019959+5716.2826419121j</v>
      </c>
      <c r="AJ277" s="28">
        <f t="shared" si="56"/>
        <v>29.252014120985841</v>
      </c>
      <c r="AK277" s="28">
        <f t="shared" si="57"/>
        <v>5.5241256463134061</v>
      </c>
      <c r="AL277" s="28">
        <f t="shared" si="58"/>
        <v>0.20689609162222491</v>
      </c>
      <c r="AM277" s="28">
        <f t="shared" si="59"/>
        <v>-13.684954266234183</v>
      </c>
      <c r="AN277" s="28">
        <f t="shared" ref="AN277:AN340" si="63">AM277-$AM$15+$AO$15</f>
        <v>7.6820373622429159</v>
      </c>
      <c r="AO277" s="4">
        <f>'RIAA Reference'!H268</f>
        <v>7.8586074767781824</v>
      </c>
      <c r="AP277" s="9">
        <f t="shared" ref="AP277:AP340" si="64">AN277-AO277</f>
        <v>-0.1765701145352665</v>
      </c>
    </row>
    <row r="278" spans="1:42" x14ac:dyDescent="0.35">
      <c r="A278">
        <f t="shared" si="60"/>
        <v>217.03529230887085</v>
      </c>
      <c r="B278">
        <f t="shared" si="61"/>
        <v>7.5595321147484462</v>
      </c>
      <c r="C278">
        <f t="shared" ref="C278:C341" si="65">AO278</f>
        <v>7.7353955249908726</v>
      </c>
      <c r="D278">
        <f t="shared" ref="D278:D341" si="66">AP278</f>
        <v>-0.17586341024242635</v>
      </c>
      <c r="E278">
        <f t="shared" si="62"/>
        <v>29.22849761647716</v>
      </c>
      <c r="F278">
        <f t="shared" si="62"/>
        <v>5.446760580106341</v>
      </c>
      <c r="AE278" s="28">
        <f>'RIAA Reference'!B269</f>
        <v>217.03529230887085</v>
      </c>
      <c r="AF278" s="4">
        <f t="shared" ref="AF278:AF341" si="67">AE278*2*PI()</f>
        <v>1363.6729597745241</v>
      </c>
      <c r="AG278" s="28" t="str">
        <f t="shared" ref="AG278:AG341" si="68">COMPLEX(0,1/$AF278/AG$15/0.000000001,"j")</f>
        <v>22221.6258567162j</v>
      </c>
      <c r="AH278" s="28" t="str">
        <f t="shared" ref="AH278:AH341" si="69">COMPLEX($AH$9,1/$AF278/AH$15/0.000000001,"j")</f>
        <v>3320+7333.13653271635j</v>
      </c>
      <c r="AI278" s="28" t="str">
        <f t="shared" ref="AI278:AI341" si="70">IMDIV(1,IMSUM(IMDIV(1,AG278),IMDIV(1,AH278),IMDIV(1,$AI$13)))</f>
        <v>1982.44995522487+5623.3564249859j</v>
      </c>
      <c r="AJ278" s="28">
        <f t="shared" ref="AJ278:AJ341" si="71">IF(G261&lt;&gt;"",IMABS(IMSUM(AI278,$AI$9))/1000-$G$4,IMABS(IMSUM(AI278,$AI$9))/1000)</f>
        <v>29.22849761647716</v>
      </c>
      <c r="AK278" s="28">
        <f t="shared" ref="AK278:AK341" si="72">IMABS(IMDIV(1,IMSUM(IMDIV(1,AI278),IMDIV(1,$AI$9))))/1000</f>
        <v>5.446760580106341</v>
      </c>
      <c r="AL278" s="28">
        <f t="shared" ref="AL278:AL341" si="73">IMABS(IMDIV(AI278,IMSUM(AI278,$AI$9)))</f>
        <v>0.2039985235994882</v>
      </c>
      <c r="AM278" s="28">
        <f t="shared" ref="AM278:AM341" si="74">20*LOG(AL278)</f>
        <v>-13.807459513728652</v>
      </c>
      <c r="AN278" s="28">
        <f t="shared" si="63"/>
        <v>7.5595321147484462</v>
      </c>
      <c r="AO278" s="4">
        <f>'RIAA Reference'!H269</f>
        <v>7.7353955249908726</v>
      </c>
      <c r="AP278" s="9">
        <f t="shared" si="64"/>
        <v>-0.17586341024242635</v>
      </c>
    </row>
    <row r="279" spans="1:42" x14ac:dyDescent="0.35">
      <c r="A279">
        <f t="shared" si="60"/>
        <v>220.91683637971337</v>
      </c>
      <c r="B279">
        <f t="shared" si="61"/>
        <v>7.4371064396597237</v>
      </c>
      <c r="C279">
        <f t="shared" si="65"/>
        <v>7.6121865885606068</v>
      </c>
      <c r="D279">
        <f t="shared" si="66"/>
        <v>-0.17508014890088308</v>
      </c>
      <c r="E279">
        <f t="shared" si="62"/>
        <v>29.205651756045818</v>
      </c>
      <c r="F279">
        <f t="shared" si="62"/>
        <v>5.3705282070451501</v>
      </c>
      <c r="AE279" s="28">
        <f>'RIAA Reference'!B270</f>
        <v>220.91683637971337</v>
      </c>
      <c r="AF279" s="4">
        <f t="shared" si="67"/>
        <v>1388.0614204496117</v>
      </c>
      <c r="AG279" s="28" t="str">
        <f t="shared" si="68"/>
        <v>21831.1883441114j</v>
      </c>
      <c r="AH279" s="28" t="str">
        <f t="shared" si="69"/>
        <v>3320+7204.29215355677j</v>
      </c>
      <c r="AI279" s="28" t="str">
        <f t="shared" si="70"/>
        <v>1976.96757555385+5531.87356743249j</v>
      </c>
      <c r="AJ279" s="28">
        <f t="shared" si="71"/>
        <v>29.205651756045818</v>
      </c>
      <c r="AK279" s="28">
        <f t="shared" si="72"/>
        <v>5.3705282070451501</v>
      </c>
      <c r="AL279" s="28">
        <f t="shared" si="73"/>
        <v>0.20114337854101683</v>
      </c>
      <c r="AM279" s="28">
        <f t="shared" si="74"/>
        <v>-13.929885188817375</v>
      </c>
      <c r="AN279" s="28">
        <f t="shared" si="63"/>
        <v>7.4371064396597237</v>
      </c>
      <c r="AO279" s="4">
        <f>'RIAA Reference'!H270</f>
        <v>7.6121865885606068</v>
      </c>
      <c r="AP279" s="9">
        <f t="shared" si="64"/>
        <v>-0.17508014890088308</v>
      </c>
    </row>
    <row r="280" spans="1:42" x14ac:dyDescent="0.35">
      <c r="A280">
        <f t="shared" si="60"/>
        <v>224.88093333133588</v>
      </c>
      <c r="B280">
        <f t="shared" si="61"/>
        <v>7.3147872583918279</v>
      </c>
      <c r="C280">
        <f t="shared" si="65"/>
        <v>7.4890074545565035</v>
      </c>
      <c r="D280">
        <f t="shared" si="66"/>
        <v>-0.17422019616467566</v>
      </c>
      <c r="E280">
        <f t="shared" si="62"/>
        <v>29.183456738570293</v>
      </c>
      <c r="F280">
        <f t="shared" si="62"/>
        <v>5.2954276999274805</v>
      </c>
      <c r="AE280" s="28">
        <f>'RIAA Reference'!B271</f>
        <v>224.88093333133588</v>
      </c>
      <c r="AF280" s="4">
        <f t="shared" si="67"/>
        <v>1412.9685761722817</v>
      </c>
      <c r="AG280" s="28" t="str">
        <f t="shared" si="68"/>
        <v>21446.3582658865j</v>
      </c>
      <c r="AH280" s="28" t="str">
        <f t="shared" si="69"/>
        <v>3320+7077.29822774255j</v>
      </c>
      <c r="AI280" s="28" t="str">
        <f t="shared" si="70"/>
        <v>1971.60136931822+5441.82158205455j</v>
      </c>
      <c r="AJ280" s="28">
        <f t="shared" si="71"/>
        <v>29.183456738570293</v>
      </c>
      <c r="AK280" s="28">
        <f t="shared" si="72"/>
        <v>5.2954276999274805</v>
      </c>
      <c r="AL280" s="28">
        <f t="shared" si="73"/>
        <v>0.19833062546544869</v>
      </c>
      <c r="AM280" s="28">
        <f t="shared" si="74"/>
        <v>-14.052204370085271</v>
      </c>
      <c r="AN280" s="28">
        <f t="shared" si="63"/>
        <v>7.3147872583918279</v>
      </c>
      <c r="AO280" s="4">
        <f>'RIAA Reference'!H271</f>
        <v>7.4890074545565035</v>
      </c>
      <c r="AP280" s="9">
        <f t="shared" si="64"/>
        <v>-0.17422019616467566</v>
      </c>
    </row>
    <row r="281" spans="1:42" x14ac:dyDescent="0.35">
      <c r="A281">
        <f t="shared" si="60"/>
        <v>228.92957574931728</v>
      </c>
      <c r="B281">
        <f t="shared" si="61"/>
        <v>7.1926018381501446</v>
      </c>
      <c r="C281">
        <f t="shared" si="65"/>
        <v>7.3658852831346575</v>
      </c>
      <c r="D281">
        <f t="shared" si="66"/>
        <v>-0.17328344498451287</v>
      </c>
      <c r="E281">
        <f t="shared" si="62"/>
        <v>29.161893091650356</v>
      </c>
      <c r="F281">
        <f t="shared" si="62"/>
        <v>5.2214577937106732</v>
      </c>
      <c r="AE281" s="28">
        <f>'RIAA Reference'!B272</f>
        <v>228.92957574931728</v>
      </c>
      <c r="AF281" s="4">
        <f t="shared" si="67"/>
        <v>1438.4069467269665</v>
      </c>
      <c r="AG281" s="28" t="str">
        <f t="shared" si="68"/>
        <v>21067.0772773891j</v>
      </c>
      <c r="AH281" s="28" t="str">
        <f t="shared" si="69"/>
        <v>3320+6952.1355015384j</v>
      </c>
      <c r="AI281" s="28" t="str">
        <f t="shared" si="70"/>
        <v>1966.34588458094+5353.18805147143j</v>
      </c>
      <c r="AJ281" s="28">
        <f t="shared" si="71"/>
        <v>29.161893091650356</v>
      </c>
      <c r="AK281" s="28">
        <f t="shared" si="72"/>
        <v>5.2214577937106732</v>
      </c>
      <c r="AL281" s="28">
        <f t="shared" si="73"/>
        <v>0.19556021699290976</v>
      </c>
      <c r="AM281" s="28">
        <f t="shared" si="74"/>
        <v>-14.174389790326954</v>
      </c>
      <c r="AN281" s="28">
        <f t="shared" si="63"/>
        <v>7.1926018381501446</v>
      </c>
      <c r="AO281" s="4">
        <f>'RIAA Reference'!H272</f>
        <v>7.3658852831346575</v>
      </c>
      <c r="AP281" s="9">
        <f t="shared" si="64"/>
        <v>-0.17328344498451287</v>
      </c>
    </row>
    <row r="282" spans="1:42" x14ac:dyDescent="0.35">
      <c r="A282">
        <f t="shared" si="60"/>
        <v>233.06480951172773</v>
      </c>
      <c r="B282">
        <f t="shared" si="61"/>
        <v>7.0705777781247576</v>
      </c>
      <c r="C282">
        <f t="shared" si="65"/>
        <v>7.242847597089316</v>
      </c>
      <c r="D282">
        <f t="shared" si="66"/>
        <v>-0.1722698189645584</v>
      </c>
      <c r="E282">
        <f t="shared" si="62"/>
        <v>29.140941665886835</v>
      </c>
      <c r="F282">
        <f t="shared" si="62"/>
        <v>5.1486167926623638</v>
      </c>
      <c r="AE282" s="28">
        <f>'RIAA Reference'!B273</f>
        <v>233.06480951172773</v>
      </c>
      <c r="AF282" s="4">
        <f t="shared" si="67"/>
        <v>1464.3893867446968</v>
      </c>
      <c r="AG282" s="28" t="str">
        <f t="shared" si="68"/>
        <v>20693.2873027667j</v>
      </c>
      <c r="AH282" s="28" t="str">
        <f t="shared" si="69"/>
        <v>3320+6828.784809913j</v>
      </c>
      <c r="AI282" s="28" t="str">
        <f t="shared" si="70"/>
        <v>1961.19571522195+5265.96062920713j</v>
      </c>
      <c r="AJ282" s="28">
        <f t="shared" si="71"/>
        <v>29.140941665886835</v>
      </c>
      <c r="AK282" s="28">
        <f t="shared" si="72"/>
        <v>5.1486167926623638</v>
      </c>
      <c r="AL282" s="28">
        <f t="shared" si="73"/>
        <v>0.19283208961282217</v>
      </c>
      <c r="AM282" s="28">
        <f t="shared" si="74"/>
        <v>-14.296413850352341</v>
      </c>
      <c r="AN282" s="28">
        <f t="shared" si="63"/>
        <v>7.0705777781247576</v>
      </c>
      <c r="AO282" s="4">
        <f>'RIAA Reference'!H273</f>
        <v>7.242847597089316</v>
      </c>
      <c r="AP282" s="9">
        <f t="shared" si="64"/>
        <v>-0.1722698189645584</v>
      </c>
    </row>
    <row r="283" spans="1:42" x14ac:dyDescent="0.35">
      <c r="A283">
        <f t="shared" si="60"/>
        <v>237.28873534414285</v>
      </c>
      <c r="B283">
        <f t="shared" si="61"/>
        <v>6.9487429937246432</v>
      </c>
      <c r="C283">
        <f t="shared" si="65"/>
        <v>7.1199222696465112</v>
      </c>
      <c r="D283">
        <f t="shared" si="66"/>
        <v>-0.17117927592186799</v>
      </c>
      <c r="E283">
        <f t="shared" si="62"/>
        <v>29.120583628923161</v>
      </c>
      <c r="F283">
        <f t="shared" si="62"/>
        <v>5.0769025772029091</v>
      </c>
      <c r="AE283" s="28">
        <f>'RIAA Reference'!B274</f>
        <v>237.28873534414285</v>
      </c>
      <c r="AF283" s="4">
        <f t="shared" si="67"/>
        <v>1490.9290954735438</v>
      </c>
      <c r="AG283" s="28" t="str">
        <f t="shared" si="68"/>
        <v>20324.9305383001j</v>
      </c>
      <c r="AH283" s="28" t="str">
        <f t="shared" si="69"/>
        <v>3320+6707.22707763902j</v>
      </c>
      <c r="AI283" s="28" t="str">
        <f t="shared" si="70"/>
        <v>1956.14549676236+5180.12704067105j</v>
      </c>
      <c r="AJ283" s="28">
        <f t="shared" si="71"/>
        <v>29.120583628923161</v>
      </c>
      <c r="AK283" s="28">
        <f t="shared" si="72"/>
        <v>5.0769025772029091</v>
      </c>
      <c r="AL283" s="28">
        <f t="shared" si="73"/>
        <v>0.1901461639401836</v>
      </c>
      <c r="AM283" s="28">
        <f t="shared" si="74"/>
        <v>-14.418248634752455</v>
      </c>
      <c r="AN283" s="28">
        <f t="shared" si="63"/>
        <v>6.9487429937246432</v>
      </c>
      <c r="AO283" s="4">
        <f>'RIAA Reference'!H274</f>
        <v>7.1199222696465112</v>
      </c>
      <c r="AP283" s="9">
        <f t="shared" si="64"/>
        <v>-0.17117927592186799</v>
      </c>
    </row>
    <row r="284" spans="1:42" x14ac:dyDescent="0.35">
      <c r="A284">
        <f t="shared" si="60"/>
        <v>241.60351042362035</v>
      </c>
      <c r="B284">
        <f t="shared" si="61"/>
        <v>6.8271256987371576</v>
      </c>
      <c r="C284">
        <f t="shared" si="65"/>
        <v>6.997137510379857</v>
      </c>
      <c r="D284">
        <f t="shared" si="66"/>
        <v>-0.17001181164269941</v>
      </c>
      <c r="E284">
        <f t="shared" si="62"/>
        <v>29.10080045925919</v>
      </c>
      <c r="F284">
        <f t="shared" si="62"/>
        <v>5.0063126104269235</v>
      </c>
      <c r="AE284" s="28">
        <f>'RIAA Reference'!B275</f>
        <v>241.60351042362035</v>
      </c>
      <c r="AF284" s="4">
        <f t="shared" si="67"/>
        <v>1518.0396268567015</v>
      </c>
      <c r="AG284" s="28" t="str">
        <f t="shared" si="68"/>
        <v>19961.9494556784j</v>
      </c>
      <c r="AH284" s="28" t="str">
        <f t="shared" si="69"/>
        <v>3320+6587.44332037386j</v>
      </c>
      <c r="AI284" s="28" t="str">
        <f t="shared" si="70"/>
        <v>1951.18990212549+5095.67508402583j</v>
      </c>
      <c r="AJ284" s="28">
        <f t="shared" si="71"/>
        <v>29.10080045925919</v>
      </c>
      <c r="AK284" s="28">
        <f t="shared" si="72"/>
        <v>5.0063126104269235</v>
      </c>
      <c r="AL284" s="28">
        <f t="shared" si="73"/>
        <v>0.18750234495980936</v>
      </c>
      <c r="AM284" s="28">
        <f t="shared" si="74"/>
        <v>-14.539865929739941</v>
      </c>
      <c r="AN284" s="28">
        <f t="shared" si="63"/>
        <v>6.8271256987371576</v>
      </c>
      <c r="AO284" s="4">
        <f>'RIAA Reference'!H275</f>
        <v>6.997137510379857</v>
      </c>
      <c r="AP284" s="9">
        <f t="shared" si="64"/>
        <v>-0.17001181164269941</v>
      </c>
    </row>
    <row r="285" spans="1:42" x14ac:dyDescent="0.35">
      <c r="A285">
        <f t="shared" si="60"/>
        <v>246.01135003328392</v>
      </c>
      <c r="B285">
        <f t="shared" si="61"/>
        <v>6.7057543853012724</v>
      </c>
      <c r="C285">
        <f t="shared" si="65"/>
        <v>6.8745218491282074</v>
      </c>
      <c r="D285">
        <f t="shared" si="66"/>
        <v>-0.16876746382693497</v>
      </c>
      <c r="E285">
        <f t="shared" si="62"/>
        <v>29.081573939842606</v>
      </c>
      <c r="F285">
        <f t="shared" si="62"/>
        <v>4.9368439442923577</v>
      </c>
      <c r="AE285" s="28">
        <f>'RIAA Reference'!B276</f>
        <v>246.01135003328392</v>
      </c>
      <c r="AF285" s="4">
        <f t="shared" si="67"/>
        <v>1545.7348999285437</v>
      </c>
      <c r="AG285" s="28" t="str">
        <f t="shared" si="68"/>
        <v>19604.2868052155j</v>
      </c>
      <c r="AH285" s="28" t="str">
        <f t="shared" si="69"/>
        <v>3320+6469.41464572113j</v>
      </c>
      <c r="AI285" s="28" t="str">
        <f t="shared" si="70"/>
        <v>1946.32363733293+5012.59263093612j</v>
      </c>
      <c r="AJ285" s="28">
        <f t="shared" si="71"/>
        <v>29.081573939842606</v>
      </c>
      <c r="AK285" s="28">
        <f t="shared" si="72"/>
        <v>4.9368439442923577</v>
      </c>
      <c r="AL285" s="28">
        <f t="shared" si="73"/>
        <v>0.18490052225814088</v>
      </c>
      <c r="AM285" s="28">
        <f t="shared" si="74"/>
        <v>-14.661237243175826</v>
      </c>
      <c r="AN285" s="28">
        <f t="shared" si="63"/>
        <v>6.7057543853012724</v>
      </c>
      <c r="AO285" s="4">
        <f>'RIAA Reference'!H276</f>
        <v>6.8745218491282074</v>
      </c>
      <c r="AP285" s="9">
        <f t="shared" si="64"/>
        <v>-0.16876746382693497</v>
      </c>
    </row>
    <row r="286" spans="1:42" x14ac:dyDescent="0.35">
      <c r="A286">
        <f t="shared" si="60"/>
        <v>250.51452926922497</v>
      </c>
      <c r="B286">
        <f t="shared" si="61"/>
        <v>6.5846578015845481</v>
      </c>
      <c r="C286">
        <f t="shared" si="65"/>
        <v>6.7521041177950938</v>
      </c>
      <c r="D286">
        <f t="shared" si="66"/>
        <v>-0.16744631621054573</v>
      </c>
      <c r="E286">
        <f t="shared" si="62"/>
        <v>29.062886151446769</v>
      </c>
      <c r="F286">
        <f t="shared" si="62"/>
        <v>4.8684932254689715</v>
      </c>
      <c r="AE286" s="28">
        <f>'RIAA Reference'!B277</f>
        <v>250.51452926922497</v>
      </c>
      <c r="AF286" s="4">
        <f t="shared" si="67"/>
        <v>1574.0292095394047</v>
      </c>
      <c r="AG286" s="28" t="str">
        <f t="shared" si="68"/>
        <v>19251.8856190081j</v>
      </c>
      <c r="AH286" s="28" t="str">
        <f t="shared" si="69"/>
        <v>3320+6353.12225427266j</v>
      </c>
      <c r="AI286" s="28" t="str">
        <f t="shared" si="70"/>
        <v>1941.54143713405+4930.86762719221j</v>
      </c>
      <c r="AJ286" s="28">
        <f t="shared" si="71"/>
        <v>29.062886151446769</v>
      </c>
      <c r="AK286" s="28">
        <f t="shared" si="72"/>
        <v>4.8684932254689715</v>
      </c>
      <c r="AL286" s="28">
        <f t="shared" si="73"/>
        <v>0.18234057024228451</v>
      </c>
      <c r="AM286" s="28">
        <f t="shared" si="74"/>
        <v>-14.78233382689255</v>
      </c>
      <c r="AN286" s="28">
        <f t="shared" si="63"/>
        <v>6.5846578015845481</v>
      </c>
      <c r="AO286" s="4">
        <f>'RIAA Reference'!H277</f>
        <v>6.7521041177950938</v>
      </c>
      <c r="AP286" s="9">
        <f t="shared" si="64"/>
        <v>-0.16744631621054573</v>
      </c>
    </row>
    <row r="287" spans="1:42" x14ac:dyDescent="0.35">
      <c r="A287">
        <f t="shared" si="60"/>
        <v>255.11538480148559</v>
      </c>
      <c r="B287">
        <f t="shared" si="61"/>
        <v>6.4638649270566368</v>
      </c>
      <c r="C287">
        <f t="shared" si="65"/>
        <v>6.6299134299112694</v>
      </c>
      <c r="D287">
        <f t="shared" si="66"/>
        <v>-0.16604850285463257</v>
      </c>
      <c r="E287">
        <f t="shared" si="62"/>
        <v>29.044719465841549</v>
      </c>
      <c r="F287">
        <f t="shared" si="62"/>
        <v>4.8012567008385716</v>
      </c>
      <c r="AE287" s="28">
        <f>'RIAA Reference'!B278</f>
        <v>255.11538480148559</v>
      </c>
      <c r="AF287" s="4">
        <f t="shared" si="67"/>
        <v>1602.9372374201605</v>
      </c>
      <c r="AG287" s="28" t="str">
        <f t="shared" si="68"/>
        <v>18904.689214034j</v>
      </c>
      <c r="AH287" s="28" t="str">
        <f t="shared" si="69"/>
        <v>3320+6238.54744063121j</v>
      </c>
      <c r="AI287" s="28" t="str">
        <f t="shared" si="70"/>
        <v>1936.83806056721+4850.48809320102j</v>
      </c>
      <c r="AJ287" s="28">
        <f t="shared" si="71"/>
        <v>29.044719465841549</v>
      </c>
      <c r="AK287" s="28">
        <f t="shared" si="72"/>
        <v>4.8012567008385716</v>
      </c>
      <c r="AL287" s="28">
        <f t="shared" si="73"/>
        <v>0.17982234834601385</v>
      </c>
      <c r="AM287" s="28">
        <f t="shared" si="74"/>
        <v>-14.903126701420462</v>
      </c>
      <c r="AN287" s="28">
        <f t="shared" si="63"/>
        <v>6.4638649270566368</v>
      </c>
      <c r="AO287" s="4">
        <f>'RIAA Reference'!H278</f>
        <v>6.6299134299112694</v>
      </c>
      <c r="AP287" s="9">
        <f t="shared" si="64"/>
        <v>-0.16604850285463257</v>
      </c>
    </row>
    <row r="288" spans="1:42" x14ac:dyDescent="0.35">
      <c r="A288">
        <f t="shared" si="60"/>
        <v>259.81631669096754</v>
      </c>
      <c r="B288">
        <f t="shared" si="61"/>
        <v>6.3434049452577863</v>
      </c>
      <c r="C288">
        <f t="shared" si="65"/>
        <v>6.5079791578433852</v>
      </c>
      <c r="D288">
        <f t="shared" si="66"/>
        <v>-0.1645742125855989</v>
      </c>
      <c r="E288">
        <f t="shared" si="62"/>
        <v>29.027056538764707</v>
      </c>
      <c r="F288">
        <f t="shared" si="62"/>
        <v>4.7351302226428675</v>
      </c>
      <c r="AE288" s="28">
        <f>'RIAA Reference'!B279</f>
        <v>259.81631669096754</v>
      </c>
      <c r="AF288" s="4">
        <f t="shared" si="67"/>
        <v>1632.4740635982055</v>
      </c>
      <c r="AG288" s="28" t="str">
        <f t="shared" si="68"/>
        <v>18562.6411951919j</v>
      </c>
      <c r="AH288" s="28" t="str">
        <f t="shared" si="69"/>
        <v>3320+6125.67159441331j</v>
      </c>
      <c r="AI288" s="28" t="str">
        <f t="shared" si="70"/>
        <v>1932.20828645152+4771.44212433737j</v>
      </c>
      <c r="AJ288" s="28">
        <f t="shared" si="71"/>
        <v>29.027056538764707</v>
      </c>
      <c r="AK288" s="28">
        <f t="shared" si="72"/>
        <v>4.7351302226428675</v>
      </c>
      <c r="AL288" s="28">
        <f t="shared" si="73"/>
        <v>0.17734570122257964</v>
      </c>
      <c r="AM288" s="28">
        <f t="shared" si="74"/>
        <v>-15.023586683219312</v>
      </c>
      <c r="AN288" s="28">
        <f t="shared" si="63"/>
        <v>6.3434049452577863</v>
      </c>
      <c r="AO288" s="4">
        <f>'RIAA Reference'!H279</f>
        <v>6.5079791578433852</v>
      </c>
      <c r="AP288" s="9">
        <f t="shared" si="64"/>
        <v>-0.1645742125855989</v>
      </c>
    </row>
    <row r="289" spans="1:42" x14ac:dyDescent="0.35">
      <c r="A289">
        <f t="shared" si="60"/>
        <v>264.6197902641569</v>
      </c>
      <c r="B289">
        <f t="shared" si="61"/>
        <v>6.2233072139641354</v>
      </c>
      <c r="C289">
        <f t="shared" si="65"/>
        <v>6.3863309075355144</v>
      </c>
      <c r="D289">
        <f t="shared" si="66"/>
        <v>-0.16302369357137891</v>
      </c>
      <c r="E289">
        <f t="shared" si="62"/>
        <v>29.009880302701067</v>
      </c>
      <c r="F289">
        <f t="shared" si="62"/>
        <v>4.6701092532763466</v>
      </c>
      <c r="AE289" s="28">
        <f>'RIAA Reference'!B280</f>
        <v>264.6197902641569</v>
      </c>
      <c r="AF289" s="4">
        <f t="shared" si="67"/>
        <v>1662.6551781766943</v>
      </c>
      <c r="AG289" s="28" t="str">
        <f t="shared" si="68"/>
        <v>18225.6854582808j</v>
      </c>
      <c r="AH289" s="28" t="str">
        <f t="shared" si="69"/>
        <v>3320+6014.47620123267j</v>
      </c>
      <c r="AI289" s="28" t="str">
        <f t="shared" si="70"/>
        <v>1927.64690880771+4693.7178911473j</v>
      </c>
      <c r="AJ289" s="28">
        <f t="shared" si="71"/>
        <v>29.009880302701067</v>
      </c>
      <c r="AK289" s="28">
        <f t="shared" si="72"/>
        <v>4.6701092532763466</v>
      </c>
      <c r="AL289" s="28">
        <f t="shared" si="73"/>
        <v>0.17491045892420834</v>
      </c>
      <c r="AM289" s="28">
        <f t="shared" si="74"/>
        <v>-15.143684414512963</v>
      </c>
      <c r="AN289" s="28">
        <f t="shared" si="63"/>
        <v>6.2233072139641354</v>
      </c>
      <c r="AO289" s="4">
        <f>'RIAA Reference'!H280</f>
        <v>6.3863309075355144</v>
      </c>
      <c r="AP289" s="9">
        <f t="shared" si="64"/>
        <v>-0.16302369357137891</v>
      </c>
    </row>
    <row r="290" spans="1:42" x14ac:dyDescent="0.35">
      <c r="A290">
        <f t="shared" si="60"/>
        <v>269.52833804763611</v>
      </c>
      <c r="B290">
        <f t="shared" si="61"/>
        <v>6.1036012326606759</v>
      </c>
      <c r="C290">
        <f t="shared" si="65"/>
        <v>6.2649984906741798</v>
      </c>
      <c r="D290">
        <f t="shared" si="66"/>
        <v>-0.16139725801350391</v>
      </c>
      <c r="E290">
        <f t="shared" si="62"/>
        <v>28.993173959475577</v>
      </c>
      <c r="F290">
        <f t="shared" si="62"/>
        <v>4.6061888697237752</v>
      </c>
      <c r="AE290" s="28">
        <f>'RIAA Reference'!B281</f>
        <v>269.52833804763611</v>
      </c>
      <c r="AF290" s="4">
        <f t="shared" si="67"/>
        <v>1693.4964934894399</v>
      </c>
      <c r="AG290" s="28" t="str">
        <f t="shared" si="68"/>
        <v>17893.7661929202j</v>
      </c>
      <c r="AH290" s="28" t="str">
        <f t="shared" si="69"/>
        <v>3320+5904.94284366368j</v>
      </c>
      <c r="AI290" s="28" t="str">
        <f t="shared" si="70"/>
        <v>1923.14873220705+4617.30363939492j</v>
      </c>
      <c r="AJ290" s="28">
        <f t="shared" si="71"/>
        <v>28.993173959475577</v>
      </c>
      <c r="AK290" s="28">
        <f t="shared" si="72"/>
        <v>4.6061888697237752</v>
      </c>
      <c r="AL290" s="28">
        <f t="shared" si="73"/>
        <v>0.17251643706830708</v>
      </c>
      <c r="AM290" s="28">
        <f t="shared" si="74"/>
        <v>-15.263390395816423</v>
      </c>
      <c r="AN290" s="28">
        <f t="shared" si="63"/>
        <v>6.1036012326606759</v>
      </c>
      <c r="AO290" s="4">
        <f>'RIAA Reference'!H281</f>
        <v>6.2649984906741798</v>
      </c>
      <c r="AP290" s="9">
        <f t="shared" si="64"/>
        <v>-0.16139725801350391</v>
      </c>
    </row>
    <row r="291" spans="1:42" x14ac:dyDescent="0.35">
      <c r="A291">
        <f t="shared" si="60"/>
        <v>274.54456176442369</v>
      </c>
      <c r="B291">
        <f t="shared" si="61"/>
        <v>5.9843166072387213</v>
      </c>
      <c r="C291">
        <f t="shared" si="65"/>
        <v>6.1440118941728823</v>
      </c>
      <c r="D291">
        <f t="shared" si="66"/>
        <v>-0.15969528693416102</v>
      </c>
      <c r="E291">
        <f t="shared" si="62"/>
        <v>28.976920972669017</v>
      </c>
      <c r="F291">
        <f t="shared" si="62"/>
        <v>4.5433637676446725</v>
      </c>
      <c r="AE291" s="28">
        <f>'RIAA Reference'!B282</f>
        <v>274.54456176442369</v>
      </c>
      <c r="AF291" s="4">
        <f t="shared" si="67"/>
        <v>1725.0143566442853</v>
      </c>
      <c r="AG291" s="28" t="str">
        <f t="shared" si="68"/>
        <v>17566.8278854094j</v>
      </c>
      <c r="AH291" s="28" t="str">
        <f t="shared" si="69"/>
        <v>3320+5797.05320218509j</v>
      </c>
      <c r="AI291" s="28" t="str">
        <f t="shared" si="70"/>
        <v>1918.70856704798+4542.18768994401j</v>
      </c>
      <c r="AJ291" s="28">
        <f t="shared" si="71"/>
        <v>28.976920972669017</v>
      </c>
      <c r="AK291" s="28">
        <f t="shared" si="72"/>
        <v>4.5433637676446725</v>
      </c>
      <c r="AL291" s="28">
        <f t="shared" si="73"/>
        <v>0.17016343699043682</v>
      </c>
      <c r="AM291" s="28">
        <f t="shared" si="74"/>
        <v>-15.382675021238377</v>
      </c>
      <c r="AN291" s="28">
        <f t="shared" si="63"/>
        <v>5.9843166072387213</v>
      </c>
      <c r="AO291" s="4">
        <f>'RIAA Reference'!H282</f>
        <v>6.1440118941728823</v>
      </c>
      <c r="AP291" s="9">
        <f t="shared" si="64"/>
        <v>-0.15969528693416102</v>
      </c>
    </row>
    <row r="292" spans="1:42" x14ac:dyDescent="0.35">
      <c r="A292">
        <f t="shared" si="60"/>
        <v>279.67113439425452</v>
      </c>
      <c r="B292">
        <f t="shared" si="61"/>
        <v>5.8654830118441144</v>
      </c>
      <c r="C292">
        <f t="shared" si="65"/>
        <v>6.0234012468789189</v>
      </c>
      <c r="D292">
        <f t="shared" si="66"/>
        <v>-0.15791823503480451</v>
      </c>
      <c r="E292">
        <f t="shared" si="62"/>
        <v>28.961105059860934</v>
      </c>
      <c r="F292">
        <f t="shared" si="62"/>
        <v>4.4816282651083084</v>
      </c>
      <c r="AE292" s="28">
        <f>'RIAA Reference'!B283</f>
        <v>279.67113439425452</v>
      </c>
      <c r="AF292" s="4">
        <f t="shared" si="67"/>
        <v>1757.2255624682275</v>
      </c>
      <c r="AG292" s="28" t="str">
        <f t="shared" si="68"/>
        <v>17244.8153215266j</v>
      </c>
      <c r="AH292" s="28" t="str">
        <f t="shared" si="69"/>
        <v>3320+5690.78905610378j</v>
      </c>
      <c r="AI292" s="28" t="str">
        <f t="shared" si="70"/>
        <v>1914.32122475933+4468.35843846395j</v>
      </c>
      <c r="AJ292" s="28">
        <f t="shared" si="71"/>
        <v>28.961105059860934</v>
      </c>
      <c r="AK292" s="28">
        <f t="shared" si="72"/>
        <v>4.4816282651083084</v>
      </c>
      <c r="AL292" s="28">
        <f t="shared" si="73"/>
        <v>0.16785124588420688</v>
      </c>
      <c r="AM292" s="28">
        <f t="shared" si="74"/>
        <v>-15.501508616632984</v>
      </c>
      <c r="AN292" s="28">
        <f t="shared" si="63"/>
        <v>5.8654830118441144</v>
      </c>
      <c r="AO292" s="4">
        <f>'RIAA Reference'!H283</f>
        <v>6.0234012468789189</v>
      </c>
      <c r="AP292" s="9">
        <f t="shared" si="64"/>
        <v>-0.15791823503480451</v>
      </c>
    </row>
    <row r="293" spans="1:42" x14ac:dyDescent="0.35">
      <c r="A293">
        <f t="shared" si="60"/>
        <v>284.91080229998539</v>
      </c>
      <c r="B293">
        <f t="shared" si="61"/>
        <v>5.7471301478139143</v>
      </c>
      <c r="C293">
        <f t="shared" si="65"/>
        <v>5.9031967834132031</v>
      </c>
      <c r="D293">
        <f t="shared" si="66"/>
        <v>-0.15606663559928879</v>
      </c>
      <c r="E293">
        <f t="shared" si="62"/>
        <v>28.945710184710276</v>
      </c>
      <c r="F293">
        <f t="shared" si="62"/>
        <v>4.4209763059869776</v>
      </c>
      <c r="AE293" s="28">
        <f>'RIAA Reference'!B284</f>
        <v>284.91080229998539</v>
      </c>
      <c r="AF293" s="4">
        <f t="shared" si="67"/>
        <v>1790.147366868016</v>
      </c>
      <c r="AG293" s="28" t="str">
        <f t="shared" si="68"/>
        <v>16927.6735892685j</v>
      </c>
      <c r="AH293" s="28" t="str">
        <f t="shared" si="69"/>
        <v>3320+5586.13228445861j</v>
      </c>
      <c r="AI293" s="28" t="str">
        <f t="shared" si="70"/>
        <v>1909.98151293074+4395.80435495073j</v>
      </c>
      <c r="AJ293" s="28">
        <f t="shared" si="71"/>
        <v>28.945710184710276</v>
      </c>
      <c r="AK293" s="28">
        <f t="shared" si="72"/>
        <v>4.4209763059869776</v>
      </c>
      <c r="AL293" s="28">
        <f t="shared" si="73"/>
        <v>0.1655796369283517</v>
      </c>
      <c r="AM293" s="28">
        <f t="shared" si="74"/>
        <v>-15.619861480663184</v>
      </c>
      <c r="AN293" s="28">
        <f t="shared" si="63"/>
        <v>5.7471301478139143</v>
      </c>
      <c r="AO293" s="4">
        <f>'RIAA Reference'!H284</f>
        <v>5.9031967834132031</v>
      </c>
      <c r="AP293" s="9">
        <f t="shared" si="64"/>
        <v>-0.15606663559928879</v>
      </c>
    </row>
    <row r="294" spans="1:42" x14ac:dyDescent="0.35">
      <c r="A294">
        <f t="shared" si="60"/>
        <v>290.2663874224063</v>
      </c>
      <c r="B294">
        <f t="shared" si="61"/>
        <v>5.6292876996494634</v>
      </c>
      <c r="C294">
        <f t="shared" si="65"/>
        <v>5.7834288050627283</v>
      </c>
      <c r="D294">
        <f t="shared" si="66"/>
        <v>-0.15414110541326487</v>
      </c>
      <c r="E294">
        <f t="shared" si="62"/>
        <v>28.930720548877272</v>
      </c>
      <c r="F294">
        <f t="shared" si="62"/>
        <v>4.3614014630147784</v>
      </c>
      <c r="AE294" s="28">
        <f>'RIAA Reference'!B285</f>
        <v>290.2663874224063</v>
      </c>
      <c r="AF294" s="4">
        <f t="shared" si="67"/>
        <v>1823.7975006205606</v>
      </c>
      <c r="AG294" s="28" t="str">
        <f t="shared" si="68"/>
        <v>16615.3480815274j</v>
      </c>
      <c r="AH294" s="28" t="str">
        <f t="shared" si="69"/>
        <v>3320+5483.06486690404j</v>
      </c>
      <c r="AI294" s="28" t="str">
        <f t="shared" si="70"/>
        <v>1905.68423036984+4324.51398305082j</v>
      </c>
      <c r="AJ294" s="28">
        <f t="shared" si="71"/>
        <v>28.930720548877272</v>
      </c>
      <c r="AK294" s="28">
        <f t="shared" si="72"/>
        <v>4.3614014630147784</v>
      </c>
      <c r="AL294" s="28">
        <f t="shared" si="73"/>
        <v>0.16334836940130246</v>
      </c>
      <c r="AM294" s="28">
        <f t="shared" si="74"/>
        <v>-15.737703928827635</v>
      </c>
      <c r="AN294" s="28">
        <f t="shared" si="63"/>
        <v>5.6292876996494634</v>
      </c>
      <c r="AO294" s="4">
        <f>'RIAA Reference'!H285</f>
        <v>5.7834288050627283</v>
      </c>
      <c r="AP294" s="9">
        <f t="shared" si="64"/>
        <v>-0.15414110541326487</v>
      </c>
    </row>
    <row r="295" spans="1:42" x14ac:dyDescent="0.35">
      <c r="A295">
        <f t="shared" si="60"/>
        <v>295.74078954579892</v>
      </c>
      <c r="B295">
        <f t="shared" si="61"/>
        <v>5.5119852879880291</v>
      </c>
      <c r="C295">
        <f t="shared" si="65"/>
        <v>5.6641276376565024</v>
      </c>
      <c r="D295">
        <f t="shared" si="66"/>
        <v>-0.15214234966847329</v>
      </c>
      <c r="E295">
        <f t="shared" si="62"/>
        <v>28.916120583796754</v>
      </c>
      <c r="F295">
        <f t="shared" si="62"/>
        <v>4.3028969405240947</v>
      </c>
      <c r="AE295" s="28">
        <f>'RIAA Reference'!B286</f>
        <v>295.74078954579892</v>
      </c>
      <c r="AF295" s="4">
        <f t="shared" si="67"/>
        <v>1858.194183607854</v>
      </c>
      <c r="AG295" s="28" t="str">
        <f t="shared" si="68"/>
        <v>16307.7844987084j</v>
      </c>
      <c r="AH295" s="28" t="str">
        <f t="shared" si="69"/>
        <v>3320+5381.56888457378j</v>
      </c>
      <c r="AI295" s="28" t="str">
        <f t="shared" si="70"/>
        <v>1901.42416208738+4254.47593917716j</v>
      </c>
      <c r="AJ295" s="28">
        <f t="shared" si="71"/>
        <v>28.916120583796754</v>
      </c>
      <c r="AK295" s="28">
        <f t="shared" si="72"/>
        <v>4.3028969405240947</v>
      </c>
      <c r="AL295" s="28">
        <f t="shared" si="73"/>
        <v>0.16115718878367416</v>
      </c>
      <c r="AM295" s="28">
        <f t="shared" si="74"/>
        <v>-15.855006340489069</v>
      </c>
      <c r="AN295" s="28">
        <f t="shared" si="63"/>
        <v>5.5119852879880291</v>
      </c>
      <c r="AO295" s="4">
        <f>'RIAA Reference'!H286</f>
        <v>5.6641276376565024</v>
      </c>
      <c r="AP295" s="9">
        <f t="shared" si="64"/>
        <v>-0.15214234966847329</v>
      </c>
    </row>
    <row r="296" spans="1:42" x14ac:dyDescent="0.35">
      <c r="A296">
        <f t="shared" si="60"/>
        <v>301.33698863668542</v>
      </c>
      <c r="B296">
        <f t="shared" si="61"/>
        <v>5.3952524195492551</v>
      </c>
      <c r="C296">
        <f t="shared" si="65"/>
        <v>5.5453235863674477</v>
      </c>
      <c r="D296">
        <f t="shared" si="66"/>
        <v>-0.15007116681819266</v>
      </c>
      <c r="E296">
        <f t="shared" si="62"/>
        <v>28.901894942309053</v>
      </c>
      <c r="F296">
        <f t="shared" si="62"/>
        <v>4.245455576872712</v>
      </c>
      <c r="AE296" s="28">
        <f>'RIAA Reference'!B287</f>
        <v>301.33698863668542</v>
      </c>
      <c r="AF296" s="4">
        <f t="shared" si="67"/>
        <v>1893.3561395117638</v>
      </c>
      <c r="AG296" s="28" t="str">
        <f t="shared" si="68"/>
        <v>16004.9288512855j</v>
      </c>
      <c r="AH296" s="28" t="str">
        <f t="shared" si="69"/>
        <v>3320+5281.6265209242j</v>
      </c>
      <c r="AI296" s="28" t="str">
        <f t="shared" si="70"/>
        <v>1897.19607421139+4185.6789114047j</v>
      </c>
      <c r="AJ296" s="28">
        <f t="shared" si="71"/>
        <v>28.901894942309053</v>
      </c>
      <c r="AK296" s="28">
        <f t="shared" si="72"/>
        <v>4.245455576872712</v>
      </c>
      <c r="AL296" s="28">
        <f t="shared" si="73"/>
        <v>0.15900582684916537</v>
      </c>
      <c r="AM296" s="28">
        <f t="shared" si="74"/>
        <v>-15.971739208927843</v>
      </c>
      <c r="AN296" s="28">
        <f t="shared" si="63"/>
        <v>5.3952524195492551</v>
      </c>
      <c r="AO296" s="4">
        <f>'RIAA Reference'!H287</f>
        <v>5.5453235863674477</v>
      </c>
      <c r="AP296" s="9">
        <f t="shared" si="64"/>
        <v>-0.15007116681819266</v>
      </c>
    </row>
    <row r="297" spans="1:42" x14ac:dyDescent="0.35">
      <c r="A297">
        <f t="shared" si="60"/>
        <v>307.05804725829813</v>
      </c>
      <c r="B297">
        <f t="shared" si="61"/>
        <v>5.2791184340486801</v>
      </c>
      <c r="C297">
        <f t="shared" si="65"/>
        <v>5.4270468873963997</v>
      </c>
      <c r="D297">
        <f t="shared" si="66"/>
        <v>-0.14792845334771965</v>
      </c>
      <c r="E297">
        <f t="shared" si="62"/>
        <v>28.888028490157382</v>
      </c>
      <c r="F297">
        <f t="shared" si="62"/>
        <v>4.1890698465768574</v>
      </c>
      <c r="AE297" s="28">
        <f>'RIAA Reference'!B288</f>
        <v>307.05804725829813</v>
      </c>
      <c r="AF297" s="4">
        <f t="shared" si="67"/>
        <v>1929.3026109845939</v>
      </c>
      <c r="AG297" s="28" t="str">
        <f t="shared" si="68"/>
        <v>15706.7274622956j</v>
      </c>
      <c r="AH297" s="28" t="str">
        <f t="shared" si="69"/>
        <v>3320+5183.22006255754j</v>
      </c>
      <c r="AI297" s="28" t="str">
        <f t="shared" si="70"/>
        <v>1892.99470883213+4118.11165813221j</v>
      </c>
      <c r="AJ297" s="28">
        <f t="shared" si="71"/>
        <v>28.888028490157382</v>
      </c>
      <c r="AK297" s="28">
        <f t="shared" si="72"/>
        <v>4.1890698465768574</v>
      </c>
      <c r="AL297" s="28">
        <f t="shared" si="73"/>
        <v>0.15689400174445203</v>
      </c>
      <c r="AM297" s="28">
        <f t="shared" si="74"/>
        <v>-16.087873194428418</v>
      </c>
      <c r="AN297" s="28">
        <f t="shared" si="63"/>
        <v>5.2791184340486801</v>
      </c>
      <c r="AO297" s="4">
        <f>'RIAA Reference'!H288</f>
        <v>5.4270468873963997</v>
      </c>
      <c r="AP297" s="9">
        <f t="shared" si="64"/>
        <v>-0.14792845334771965</v>
      </c>
    </row>
    <row r="298" spans="1:42" x14ac:dyDescent="0.35">
      <c r="A298">
        <f t="shared" si="60"/>
        <v>312.90711306338147</v>
      </c>
      <c r="B298">
        <f t="shared" si="61"/>
        <v>5.1636124480870116</v>
      </c>
      <c r="C298">
        <f t="shared" si="65"/>
        <v>5.3093276565095504</v>
      </c>
      <c r="D298">
        <f t="shared" si="66"/>
        <v>-0.14571520842253882</v>
      </c>
      <c r="E298">
        <f t="shared" si="62"/>
        <v>28.874506297358973</v>
      </c>
      <c r="F298">
        <f t="shared" si="62"/>
        <v>4.1337318621679815</v>
      </c>
      <c r="AE298" s="28">
        <f>'RIAA Reference'!B289</f>
        <v>312.90711306338147</v>
      </c>
      <c r="AF298" s="4">
        <f t="shared" si="67"/>
        <v>1966.05337531182</v>
      </c>
      <c r="AG298" s="28" t="str">
        <f t="shared" si="68"/>
        <v>15413.1269697722j</v>
      </c>
      <c r="AH298" s="28" t="str">
        <f t="shared" si="69"/>
        <v>3320+5086.33190002483j</v>
      </c>
      <c r="AI298" s="28" t="str">
        <f t="shared" si="70"/>
        <v>1888.81477878028+4051.7630064968j</v>
      </c>
      <c r="AJ298" s="28">
        <f t="shared" si="71"/>
        <v>28.874506297358973</v>
      </c>
      <c r="AK298" s="28">
        <f t="shared" si="72"/>
        <v>4.1337318621679815</v>
      </c>
      <c r="AL298" s="28">
        <f t="shared" si="73"/>
        <v>0.15482141805872635</v>
      </c>
      <c r="AM298" s="28">
        <f t="shared" si="74"/>
        <v>-16.203379180390087</v>
      </c>
      <c r="AN298" s="28">
        <f t="shared" si="63"/>
        <v>5.1636124480870116</v>
      </c>
      <c r="AO298" s="4">
        <f>'RIAA Reference'!H289</f>
        <v>5.3093276565095504</v>
      </c>
      <c r="AP298" s="9">
        <f t="shared" si="64"/>
        <v>-0.14571520842253882</v>
      </c>
    </row>
    <row r="299" spans="1:42" x14ac:dyDescent="0.35">
      <c r="A299">
        <f t="shared" si="60"/>
        <v>318.88742136805661</v>
      </c>
      <c r="B299">
        <f t="shared" si="61"/>
        <v>5.0487632960431092</v>
      </c>
      <c r="C299">
        <f t="shared" si="65"/>
        <v>5.192195834416621</v>
      </c>
      <c r="D299">
        <f t="shared" si="66"/>
        <v>-0.14343253837351178</v>
      </c>
      <c r="E299">
        <f t="shared" si="62"/>
        <v>28.861313629458909</v>
      </c>
      <c r="F299">
        <f t="shared" si="62"/>
        <v>4.0794333757928873</v>
      </c>
      <c r="AE299" s="28">
        <f>'RIAA Reference'!B290</f>
        <v>318.88742136805661</v>
      </c>
      <c r="AF299" s="4">
        <f t="shared" si="67"/>
        <v>2003.628760584159</v>
      </c>
      <c r="AG299" s="28" t="str">
        <f t="shared" si="68"/>
        <v>15124.0743291165j</v>
      </c>
      <c r="AH299" s="28" t="str">
        <f t="shared" si="69"/>
        <v>3320+4990.94452860843j</v>
      </c>
      <c r="AI299" s="28" t="str">
        <f t="shared" si="70"/>
        <v>1884.65096234158+3986.62185052636j</v>
      </c>
      <c r="AJ299" s="28">
        <f t="shared" si="71"/>
        <v>28.861313629458909</v>
      </c>
      <c r="AK299" s="28">
        <f t="shared" si="72"/>
        <v>4.0794333757928873</v>
      </c>
      <c r="AL299" s="28">
        <f t="shared" si="73"/>
        <v>0.15278776688362855</v>
      </c>
      <c r="AM299" s="28">
        <f t="shared" si="74"/>
        <v>-16.318228332433989</v>
      </c>
      <c r="AN299" s="28">
        <f t="shared" si="63"/>
        <v>5.0487632960431092</v>
      </c>
      <c r="AO299" s="4">
        <f>'RIAA Reference'!H290</f>
        <v>5.192195834416621</v>
      </c>
      <c r="AP299" s="9">
        <f t="shared" si="64"/>
        <v>-0.14343253837351178</v>
      </c>
    </row>
    <row r="300" spans="1:42" x14ac:dyDescent="0.35">
      <c r="A300">
        <f t="shared" si="60"/>
        <v>325.00229780954834</v>
      </c>
      <c r="B300">
        <f t="shared" si="61"/>
        <v>4.9345994680180532</v>
      </c>
      <c r="C300">
        <f t="shared" si="65"/>
        <v>5.0756811289955506</v>
      </c>
      <c r="D300">
        <f t="shared" si="66"/>
        <v>-0.14108166097749741</v>
      </c>
      <c r="E300">
        <f t="shared" si="62"/>
        <v>28.848435938676904</v>
      </c>
      <c r="F300">
        <f t="shared" si="62"/>
        <v>4.0261657805792188</v>
      </c>
      <c r="AE300" s="28">
        <f>'RIAA Reference'!B291</f>
        <v>325.00229780954834</v>
      </c>
      <c r="AF300" s="4">
        <f t="shared" si="67"/>
        <v>2042.0496623965582</v>
      </c>
      <c r="AG300" s="28" t="str">
        <f t="shared" si="68"/>
        <v>14839.5168154072j</v>
      </c>
      <c r="AH300" s="28" t="str">
        <f t="shared" si="69"/>
        <v>3320+4897.04054908437j</v>
      </c>
      <c r="AI300" s="28" t="str">
        <f t="shared" si="70"/>
        <v>1880.49789791184+3922.67714901498j</v>
      </c>
      <c r="AJ300" s="28">
        <f t="shared" si="71"/>
        <v>28.848435938676904</v>
      </c>
      <c r="AK300" s="28">
        <f t="shared" si="72"/>
        <v>4.0261657805792188</v>
      </c>
      <c r="AL300" s="28">
        <f t="shared" si="73"/>
        <v>0.1507927258643903</v>
      </c>
      <c r="AM300" s="28">
        <f t="shared" si="74"/>
        <v>-16.432392160459045</v>
      </c>
      <c r="AN300" s="28">
        <f t="shared" si="63"/>
        <v>4.9345994680180532</v>
      </c>
      <c r="AO300" s="4">
        <f>'RIAA Reference'!H291</f>
        <v>5.0756811289955506</v>
      </c>
      <c r="AP300" s="9">
        <f t="shared" si="64"/>
        <v>-0.14108166097749741</v>
      </c>
    </row>
    <row r="301" spans="1:42" x14ac:dyDescent="0.35">
      <c r="A301">
        <f t="shared" si="60"/>
        <v>331.25516109071049</v>
      </c>
      <c r="B301">
        <f t="shared" si="61"/>
        <v>4.8211490448969165</v>
      </c>
      <c r="C301">
        <f t="shared" si="65"/>
        <v>4.9598129543879255</v>
      </c>
      <c r="D301">
        <f t="shared" si="66"/>
        <v>-0.13866390949100893</v>
      </c>
      <c r="E301">
        <f t="shared" si="62"/>
        <v>28.835858854955635</v>
      </c>
      <c r="F301">
        <f t="shared" si="62"/>
        <v>3.9739201117897247</v>
      </c>
      <c r="AE301" s="28">
        <f>'RIAA Reference'!B292</f>
        <v>331.25516109071049</v>
      </c>
      <c r="AF301" s="4">
        <f t="shared" si="67"/>
        <v>2081.3375610925591</v>
      </c>
      <c r="AG301" s="28" t="str">
        <f t="shared" si="68"/>
        <v>14559.402025649j</v>
      </c>
      <c r="AH301" s="28" t="str">
        <f t="shared" si="69"/>
        <v>3320+4804.60266846416j</v>
      </c>
      <c r="AI301" s="28" t="str">
        <f t="shared" si="70"/>
        <v>1876.35017859734+3859.91792310474j</v>
      </c>
      <c r="AJ301" s="28">
        <f t="shared" si="71"/>
        <v>28.835858854955635</v>
      </c>
      <c r="AK301" s="28">
        <f t="shared" si="72"/>
        <v>3.9739201117897247</v>
      </c>
      <c r="AL301" s="28">
        <f t="shared" si="73"/>
        <v>0.14883595924306098</v>
      </c>
      <c r="AM301" s="28">
        <f t="shared" si="74"/>
        <v>-16.545842583580182</v>
      </c>
      <c r="AN301" s="28">
        <f t="shared" si="63"/>
        <v>4.8211490448969165</v>
      </c>
      <c r="AO301" s="4">
        <f>'RIAA Reference'!H292</f>
        <v>4.9598129543879255</v>
      </c>
      <c r="AP301" s="9">
        <f t="shared" si="64"/>
        <v>-0.13866390949100893</v>
      </c>
    </row>
    <row r="302" spans="1:42" x14ac:dyDescent="0.35">
      <c r="A302">
        <f t="shared" si="60"/>
        <v>337.6495258143695</v>
      </c>
      <c r="B302">
        <f t="shared" si="61"/>
        <v>4.7084396306183862</v>
      </c>
      <c r="C302">
        <f t="shared" si="65"/>
        <v>4.8446203670103625</v>
      </c>
      <c r="D302">
        <f t="shared" si="66"/>
        <v>-0.13618073639197625</v>
      </c>
      <c r="E302">
        <f t="shared" si="62"/>
        <v>28.823568176921412</v>
      </c>
      <c r="F302">
        <f t="shared" si="62"/>
        <v>3.9226870477909737</v>
      </c>
      <c r="AE302" s="28">
        <f>'RIAA Reference'!B293</f>
        <v>337.6495258143695</v>
      </c>
      <c r="AF302" s="4">
        <f t="shared" si="67"/>
        <v>2121.514539573001</v>
      </c>
      <c r="AG302" s="28" t="str">
        <f t="shared" si="68"/>
        <v>14283.6778809583j</v>
      </c>
      <c r="AH302" s="28" t="str">
        <f t="shared" si="69"/>
        <v>3320+4713.61370071624j</v>
      </c>
      <c r="AI302" s="28" t="str">
        <f t="shared" si="70"/>
        <v>1872.20234676627+3798.33325355731j</v>
      </c>
      <c r="AJ302" s="28">
        <f t="shared" si="71"/>
        <v>28.823568176921412</v>
      </c>
      <c r="AK302" s="28">
        <f t="shared" si="72"/>
        <v>3.9226870477909737</v>
      </c>
      <c r="AL302" s="28">
        <f t="shared" si="73"/>
        <v>0.14691711789479289</v>
      </c>
      <c r="AM302" s="28">
        <f t="shared" si="74"/>
        <v>-16.658551997858712</v>
      </c>
      <c r="AN302" s="28">
        <f t="shared" si="63"/>
        <v>4.7084396306183862</v>
      </c>
      <c r="AO302" s="4">
        <f>'RIAA Reference'!H293</f>
        <v>4.8446203670103625</v>
      </c>
      <c r="AP302" s="9">
        <f t="shared" si="64"/>
        <v>-0.13618073639197625</v>
      </c>
    </row>
    <row r="303" spans="1:42" x14ac:dyDescent="0.35">
      <c r="A303">
        <f t="shared" si="60"/>
        <v>344.18900541062874</v>
      </c>
      <c r="B303">
        <f t="shared" si="61"/>
        <v>4.5964982817632105</v>
      </c>
      <c r="C303">
        <f t="shared" si="65"/>
        <v>4.7301319985483516</v>
      </c>
      <c r="D303">
        <f t="shared" si="66"/>
        <v>-0.13363371678514113</v>
      </c>
      <c r="E303">
        <f t="shared" si="62"/>
        <v>28.811549862769205</v>
      </c>
      <c r="F303">
        <f t="shared" si="62"/>
        <v>3.8724569108638986</v>
      </c>
      <c r="AE303" s="28">
        <f>'RIAA Reference'!B294</f>
        <v>344.18900541062874</v>
      </c>
      <c r="AF303" s="4">
        <f t="shared" si="67"/>
        <v>2162.6033016888177</v>
      </c>
      <c r="AG303" s="28" t="str">
        <f t="shared" si="68"/>
        <v>14012.2926286879j</v>
      </c>
      <c r="AH303" s="28" t="str">
        <f t="shared" si="69"/>
        <v>3320+4624.056567467j</v>
      </c>
      <c r="AI303" s="28" t="str">
        <f t="shared" si="70"/>
        <v>1868.04888855863+3737.91227769753j</v>
      </c>
      <c r="AJ303" s="28">
        <f t="shared" si="71"/>
        <v>28.811549862769205</v>
      </c>
      <c r="AK303" s="28">
        <f t="shared" si="72"/>
        <v>3.8724569108638986</v>
      </c>
      <c r="AL303" s="28">
        <f t="shared" si="73"/>
        <v>0.14503583935819853</v>
      </c>
      <c r="AM303" s="28">
        <f t="shared" si="74"/>
        <v>-16.770493346713888</v>
      </c>
      <c r="AN303" s="28">
        <f t="shared" si="63"/>
        <v>4.5964982817632105</v>
      </c>
      <c r="AO303" s="4">
        <f>'RIAA Reference'!H294</f>
        <v>4.7301319985483516</v>
      </c>
      <c r="AP303" s="9">
        <f t="shared" si="64"/>
        <v>-0.13363371678514113</v>
      </c>
    </row>
    <row r="304" spans="1:42" x14ac:dyDescent="0.35">
      <c r="A304">
        <f t="shared" si="60"/>
        <v>350.87731516039463</v>
      </c>
      <c r="B304">
        <f t="shared" si="61"/>
        <v>4.4853514345951844</v>
      </c>
      <c r="C304">
        <f t="shared" si="65"/>
        <v>4.6163759860216897</v>
      </c>
      <c r="D304">
        <f t="shared" si="66"/>
        <v>-0.13102455142650538</v>
      </c>
      <c r="E304">
        <f t="shared" si="62"/>
        <v>28.799790021084416</v>
      </c>
      <c r="F304">
        <f t="shared" si="62"/>
        <v>3.8232196678848194</v>
      </c>
      <c r="AE304" s="28">
        <f>'RIAA Reference'!B295</f>
        <v>350.87731516039463</v>
      </c>
      <c r="AF304" s="4">
        <f t="shared" si="67"/>
        <v>2204.6271912384127</v>
      </c>
      <c r="AG304" s="28" t="str">
        <f t="shared" si="68"/>
        <v>13745.1948444889j</v>
      </c>
      <c r="AH304" s="28" t="str">
        <f t="shared" si="69"/>
        <v>3320+4535.91429868134j</v>
      </c>
      <c r="AI304" s="28" t="str">
        <f t="shared" si="70"/>
        <v>1863.88422836232+3678.64418601052j</v>
      </c>
      <c r="AJ304" s="28">
        <f t="shared" si="71"/>
        <v>28.799790021084416</v>
      </c>
      <c r="AK304" s="28">
        <f t="shared" si="72"/>
        <v>3.8232196678848194</v>
      </c>
      <c r="AL304" s="28">
        <f t="shared" si="73"/>
        <v>0.14319174786085481</v>
      </c>
      <c r="AM304" s="28">
        <f t="shared" si="74"/>
        <v>-16.881640193881914</v>
      </c>
      <c r="AN304" s="28">
        <f t="shared" si="63"/>
        <v>4.4853514345951844</v>
      </c>
      <c r="AO304" s="4">
        <f>'RIAA Reference'!H295</f>
        <v>4.6163759860216897</v>
      </c>
      <c r="AP304" s="9">
        <f t="shared" si="64"/>
        <v>-0.13102455142650538</v>
      </c>
    </row>
    <row r="305" spans="1:42" x14ac:dyDescent="0.35">
      <c r="A305">
        <f t="shared" si="60"/>
        <v>357.71827531849561</v>
      </c>
      <c r="B305">
        <f t="shared" si="61"/>
        <v>4.3750248297130909</v>
      </c>
      <c r="C305">
        <f t="shared" si="65"/>
        <v>4.5033798990342486</v>
      </c>
      <c r="D305">
        <f t="shared" si="66"/>
        <v>-0.1283550693211577</v>
      </c>
      <c r="E305">
        <f t="shared" si="62"/>
        <v>28.788274901613487</v>
      </c>
      <c r="F305">
        <f t="shared" si="62"/>
        <v>3.7749649309075206</v>
      </c>
      <c r="AE305" s="28">
        <f>'RIAA Reference'!B296</f>
        <v>357.71827531849561</v>
      </c>
      <c r="AF305" s="4">
        <f t="shared" si="67"/>
        <v>2247.6102115907938</v>
      </c>
      <c r="AG305" s="28" t="str">
        <f t="shared" si="68"/>
        <v>13482.3334343114j</v>
      </c>
      <c r="AH305" s="28" t="str">
        <f t="shared" si="69"/>
        <v>3320+4449.17003332276j</v>
      </c>
      <c r="AI305" s="28" t="str">
        <f t="shared" si="70"/>
        <v>1859.70272326555+3620.51821837296j</v>
      </c>
      <c r="AJ305" s="28">
        <f t="shared" si="71"/>
        <v>28.788274901613487</v>
      </c>
      <c r="AK305" s="28">
        <f t="shared" si="72"/>
        <v>3.7749649309075206</v>
      </c>
      <c r="AL305" s="28">
        <f t="shared" si="73"/>
        <v>0.14138445434110578</v>
      </c>
      <c r="AM305" s="28">
        <f t="shared" si="74"/>
        <v>-16.991966798764008</v>
      </c>
      <c r="AN305" s="28">
        <f t="shared" si="63"/>
        <v>4.3750248297130909</v>
      </c>
      <c r="AO305" s="4">
        <f>'RIAA Reference'!H296</f>
        <v>4.5033798990342486</v>
      </c>
      <c r="AP305" s="9">
        <f t="shared" si="64"/>
        <v>-0.1283550693211577</v>
      </c>
    </row>
    <row r="306" spans="1:42" x14ac:dyDescent="0.35">
      <c r="A306">
        <f t="shared" si="60"/>
        <v>364.71581433990906</v>
      </c>
      <c r="B306">
        <f t="shared" si="61"/>
        <v>4.2655434344933418</v>
      </c>
      <c r="C306">
        <f t="shared" si="65"/>
        <v>4.3911706643447035</v>
      </c>
      <c r="D306">
        <f t="shared" si="66"/>
        <v>-0.12562722985136165</v>
      </c>
      <c r="E306">
        <f t="shared" si="62"/>
        <v>28.776990886000142</v>
      </c>
      <c r="F306">
        <f t="shared" si="62"/>
        <v>3.7276819576777132</v>
      </c>
      <c r="AE306" s="28">
        <f>'RIAA Reference'!B297</f>
        <v>364.71581433990906</v>
      </c>
      <c r="AF306" s="4">
        <f t="shared" si="67"/>
        <v>2291.5770459565542</v>
      </c>
      <c r="AG306" s="28" t="str">
        <f t="shared" si="68"/>
        <v>13223.6576363424j</v>
      </c>
      <c r="AH306" s="28" t="str">
        <f t="shared" si="69"/>
        <v>3320+4363.80701999299j</v>
      </c>
      <c r="AI306" s="28" t="str">
        <f t="shared" si="70"/>
        <v>1855.49865749635+3563.52365989853j</v>
      </c>
      <c r="AJ306" s="28">
        <f t="shared" si="71"/>
        <v>28.776990886000142</v>
      </c>
      <c r="AK306" s="28">
        <f t="shared" si="72"/>
        <v>3.7276819576777132</v>
      </c>
      <c r="AL306" s="28">
        <f t="shared" si="73"/>
        <v>0.13961355646732987</v>
      </c>
      <c r="AM306" s="28">
        <f t="shared" si="74"/>
        <v>-17.101448193983757</v>
      </c>
      <c r="AN306" s="28">
        <f t="shared" si="63"/>
        <v>4.2655434344933418</v>
      </c>
      <c r="AO306" s="4">
        <f>'RIAA Reference'!H297</f>
        <v>4.3911706643447035</v>
      </c>
      <c r="AP306" s="9">
        <f t="shared" si="64"/>
        <v>-0.12562722985136165</v>
      </c>
    </row>
    <row r="307" spans="1:42" x14ac:dyDescent="0.35">
      <c r="A307">
        <f t="shared" si="60"/>
        <v>371.87397221272022</v>
      </c>
      <c r="B307">
        <f t="shared" si="61"/>
        <v>4.1569313635283969</v>
      </c>
      <c r="C307">
        <f t="shared" si="65"/>
        <v>4.2797744879197124</v>
      </c>
      <c r="D307">
        <f t="shared" si="66"/>
        <v>-0.12284312439131551</v>
      </c>
      <c r="E307">
        <f t="shared" si="62"/>
        <v>28.765924478500985</v>
      </c>
      <c r="F307">
        <f t="shared" si="62"/>
        <v>3.6813596521128851</v>
      </c>
      <c r="AE307" s="28">
        <f>'RIAA Reference'!B298</f>
        <v>371.87397221272022</v>
      </c>
      <c r="AF307" s="4">
        <f t="shared" si="67"/>
        <v>2336.5530783294735</v>
      </c>
      <c r="AG307" s="28" t="str">
        <f t="shared" si="68"/>
        <v>12969.1170228821j</v>
      </c>
      <c r="AH307" s="28" t="str">
        <f t="shared" si="69"/>
        <v>3320+4279.80861755109j</v>
      </c>
      <c r="AI307" s="28" t="str">
        <f t="shared" si="70"/>
        <v>1851.2662368622+3507.64983637687j</v>
      </c>
      <c r="AJ307" s="28">
        <f t="shared" si="71"/>
        <v>28.765924478500985</v>
      </c>
      <c r="AK307" s="28">
        <f t="shared" si="72"/>
        <v>3.6813596521128851</v>
      </c>
      <c r="AL307" s="28">
        <f t="shared" si="73"/>
        <v>0.13787863865591313</v>
      </c>
      <c r="AM307" s="28">
        <f t="shared" si="74"/>
        <v>-17.210060264948702</v>
      </c>
      <c r="AN307" s="28">
        <f t="shared" si="63"/>
        <v>4.1569313635283969</v>
      </c>
      <c r="AO307" s="4">
        <f>'RIAA Reference'!H298</f>
        <v>4.2797744879197124</v>
      </c>
      <c r="AP307" s="9">
        <f t="shared" si="64"/>
        <v>-0.12284312439131551</v>
      </c>
    </row>
    <row r="308" spans="1:42" x14ac:dyDescent="0.35">
      <c r="A308">
        <f t="shared" si="60"/>
        <v>379.19690390159667</v>
      </c>
      <c r="B308">
        <f t="shared" si="61"/>
        <v>4.0492117972870219</v>
      </c>
      <c r="C308">
        <f t="shared" si="65"/>
        <v>4.1692167746555695</v>
      </c>
      <c r="D308">
        <f t="shared" si="66"/>
        <v>-0.12000497736854765</v>
      </c>
      <c r="E308">
        <f t="shared" si="62"/>
        <v>28.755062296700796</v>
      </c>
      <c r="F308">
        <f t="shared" si="62"/>
        <v>3.635986564780894</v>
      </c>
      <c r="AE308" s="28">
        <f>'RIAA Reference'!B299</f>
        <v>379.19690390159667</v>
      </c>
      <c r="AF308" s="4">
        <f t="shared" si="67"/>
        <v>2382.5644151225019</v>
      </c>
      <c r="AG308" s="28" t="str">
        <f t="shared" si="68"/>
        <v>12718.6615021581j</v>
      </c>
      <c r="AH308" s="28" t="str">
        <f t="shared" si="69"/>
        <v>3320+4197.15829571216j</v>
      </c>
      <c r="AI308" s="28" t="str">
        <f t="shared" si="70"/>
        <v>1846.99958320406+3452.88610928433j</v>
      </c>
      <c r="AJ308" s="28">
        <f t="shared" si="71"/>
        <v>28.755062296700796</v>
      </c>
      <c r="AK308" s="28">
        <f t="shared" si="72"/>
        <v>3.635986564780894</v>
      </c>
      <c r="AL308" s="28">
        <f t="shared" si="73"/>
        <v>0.13617927208917169</v>
      </c>
      <c r="AM308" s="28">
        <f t="shared" si="74"/>
        <v>-17.317779831190077</v>
      </c>
      <c r="AN308" s="28">
        <f t="shared" si="63"/>
        <v>4.0492117972870219</v>
      </c>
      <c r="AO308" s="4">
        <f>'RIAA Reference'!H299</f>
        <v>4.1692167746555695</v>
      </c>
      <c r="AP308" s="9">
        <f t="shared" si="64"/>
        <v>-0.12000497736854765</v>
      </c>
    </row>
    <row r="309" spans="1:42" x14ac:dyDescent="0.35">
      <c r="A309">
        <f t="shared" si="60"/>
        <v>386.68888290567799</v>
      </c>
      <c r="B309">
        <f t="shared" si="61"/>
        <v>3.9424068992464609</v>
      </c>
      <c r="C309">
        <f t="shared" si="65"/>
        <v>4.0595220459795218</v>
      </c>
      <c r="D309">
        <f t="shared" si="66"/>
        <v>-0.11711514673306089</v>
      </c>
      <c r="E309">
        <f t="shared" si="62"/>
        <v>28.744391062243519</v>
      </c>
      <c r="F309">
        <f t="shared" si="62"/>
        <v>3.5915508934117359</v>
      </c>
      <c r="AE309" s="28">
        <f>'RIAA Reference'!B300</f>
        <v>386.68888290567799</v>
      </c>
      <c r="AF309" s="4">
        <f t="shared" si="67"/>
        <v>2429.6379075226432</v>
      </c>
      <c r="AG309" s="28" t="str">
        <f t="shared" si="68"/>
        <v>12472.2413200774j</v>
      </c>
      <c r="AH309" s="28" t="str">
        <f t="shared" si="69"/>
        <v>3320+4115.83963562554j</v>
      </c>
      <c r="AI309" s="28" t="str">
        <f t="shared" si="70"/>
        <v>1842.69272888165+3399.22187034456j</v>
      </c>
      <c r="AJ309" s="28">
        <f t="shared" si="71"/>
        <v>28.744391062243519</v>
      </c>
      <c r="AK309" s="28">
        <f t="shared" si="72"/>
        <v>3.5915508934117359</v>
      </c>
      <c r="AL309" s="28">
        <f t="shared" si="73"/>
        <v>0.13451501473452154</v>
      </c>
      <c r="AM309" s="28">
        <f t="shared" si="74"/>
        <v>-17.424584729230638</v>
      </c>
      <c r="AN309" s="28">
        <f t="shared" si="63"/>
        <v>3.9424068992464609</v>
      </c>
      <c r="AO309" s="4">
        <f>'RIAA Reference'!H300</f>
        <v>4.0595220459795218</v>
      </c>
      <c r="AP309" s="9">
        <f t="shared" si="64"/>
        <v>-0.11711514673306089</v>
      </c>
    </row>
    <row r="310" spans="1:42" x14ac:dyDescent="0.35">
      <c r="A310">
        <f t="shared" si="60"/>
        <v>394.35430493495647</v>
      </c>
      <c r="B310">
        <f t="shared" si="61"/>
        <v>3.8365377317672622</v>
      </c>
      <c r="C310">
        <f t="shared" si="65"/>
        <v>3.9507138555659189</v>
      </c>
      <c r="D310">
        <f t="shared" si="66"/>
        <v>-0.11417612379865671</v>
      </c>
      <c r="E310">
        <f t="shared" si="62"/>
        <v>28.733897591603064</v>
      </c>
      <c r="F310">
        <f t="shared" si="62"/>
        <v>3.5480404834775685</v>
      </c>
      <c r="AE310" s="28">
        <f>'RIAA Reference'!B301</f>
        <v>394.35430493495647</v>
      </c>
      <c r="AF310" s="4">
        <f t="shared" si="67"/>
        <v>2477.8011745903368</v>
      </c>
      <c r="AG310" s="28" t="str">
        <f t="shared" si="68"/>
        <v>12229.8070619167j</v>
      </c>
      <c r="AH310" s="28" t="str">
        <f t="shared" si="69"/>
        <v>3320+4035.8363304325j</v>
      </c>
      <c r="AI310" s="28" t="str">
        <f t="shared" si="70"/>
        <v>1838.33961130853+3346.64653561632j</v>
      </c>
      <c r="AJ310" s="28">
        <f t="shared" si="71"/>
        <v>28.733897591603064</v>
      </c>
      <c r="AK310" s="28">
        <f t="shared" si="72"/>
        <v>3.5480404834775685</v>
      </c>
      <c r="AL310" s="28">
        <f t="shared" si="73"/>
        <v>0.13288541136620116</v>
      </c>
      <c r="AM310" s="28">
        <f t="shared" si="74"/>
        <v>-17.530453896709837</v>
      </c>
      <c r="AN310" s="28">
        <f t="shared" si="63"/>
        <v>3.8365377317672622</v>
      </c>
      <c r="AO310" s="4">
        <f>'RIAA Reference'!H301</f>
        <v>3.9507138555659189</v>
      </c>
      <c r="AP310" s="9">
        <f t="shared" si="64"/>
        <v>-0.11417612379865671</v>
      </c>
    </row>
    <row r="311" spans="1:42" x14ac:dyDescent="0.35">
      <c r="A311">
        <f t="shared" si="60"/>
        <v>402.19769170934461</v>
      </c>
      <c r="B311">
        <f t="shared" si="61"/>
        <v>3.7316241710007287</v>
      </c>
      <c r="C311">
        <f t="shared" si="65"/>
        <v>3.8428147034268281</v>
      </c>
      <c r="D311">
        <f t="shared" si="66"/>
        <v>-0.11119053242609933</v>
      </c>
      <c r="E311">
        <f t="shared" si="62"/>
        <v>28.723568786915624</v>
      </c>
      <c r="F311">
        <f t="shared" si="62"/>
        <v>3.5054428288756601</v>
      </c>
      <c r="AE311" s="28">
        <f>'RIAA Reference'!B302</f>
        <v>402.19769170934461</v>
      </c>
      <c r="AF311" s="4">
        <f t="shared" si="67"/>
        <v>2527.0826271296987</v>
      </c>
      <c r="AG311" s="28" t="str">
        <f t="shared" si="68"/>
        <v>11991.3096539502j</v>
      </c>
      <c r="AH311" s="28" t="str">
        <f t="shared" si="69"/>
        <v>3320+3957.13218580358j</v>
      </c>
      <c r="AI311" s="28" t="str">
        <f t="shared" si="70"/>
        <v>1833.93406755792+3295.14953908503j</v>
      </c>
      <c r="AJ311" s="28">
        <f t="shared" si="71"/>
        <v>28.723568786915624</v>
      </c>
      <c r="AK311" s="28">
        <f t="shared" si="72"/>
        <v>3.5054428288756601</v>
      </c>
      <c r="AL311" s="28">
        <f t="shared" si="73"/>
        <v>0.13128999359084884</v>
      </c>
      <c r="AM311" s="28">
        <f t="shared" si="74"/>
        <v>-17.63536745747637</v>
      </c>
      <c r="AN311" s="28">
        <f t="shared" si="63"/>
        <v>3.7316241710007287</v>
      </c>
      <c r="AO311" s="4">
        <f>'RIAA Reference'!H302</f>
        <v>3.8428147034268281</v>
      </c>
      <c r="AP311" s="9">
        <f t="shared" si="64"/>
        <v>-0.11119053242609933</v>
      </c>
    </row>
    <row r="312" spans="1:42" x14ac:dyDescent="0.35">
      <c r="A312">
        <f t="shared" si="60"/>
        <v>410.22369488481922</v>
      </c>
      <c r="B312">
        <f t="shared" si="61"/>
        <v>3.6276848211400403</v>
      </c>
      <c r="C312">
        <f t="shared" si="65"/>
        <v>3.735845948659088</v>
      </c>
      <c r="D312">
        <f t="shared" si="66"/>
        <v>-0.10816112751904772</v>
      </c>
      <c r="E312">
        <f t="shared" si="62"/>
        <v>28.71339162689862</v>
      </c>
      <c r="F312">
        <f t="shared" si="62"/>
        <v>3.4637450727500125</v>
      </c>
      <c r="AE312" s="28">
        <f>'RIAA Reference'!B303</f>
        <v>410.22369488481922</v>
      </c>
      <c r="AF312" s="4">
        <f t="shared" si="67"/>
        <v>2577.5114923572178</v>
      </c>
      <c r="AG312" s="28" t="str">
        <f t="shared" si="68"/>
        <v>11756.7003650165j</v>
      </c>
      <c r="AH312" s="28" t="str">
        <f t="shared" si="69"/>
        <v>3320+3879.71112045544j</v>
      </c>
      <c r="AI312" s="28" t="str">
        <f t="shared" si="70"/>
        <v>1829.46982906302+3244.72032573471j</v>
      </c>
      <c r="AJ312" s="28">
        <f t="shared" si="71"/>
        <v>28.71339162689862</v>
      </c>
      <c r="AK312" s="28">
        <f t="shared" si="72"/>
        <v>3.4637450727500125</v>
      </c>
      <c r="AL312" s="28">
        <f t="shared" si="73"/>
        <v>0.12972827987827784</v>
      </c>
      <c r="AM312" s="28">
        <f t="shared" si="74"/>
        <v>-17.739306807337059</v>
      </c>
      <c r="AN312" s="28">
        <f t="shared" si="63"/>
        <v>3.6276848211400403</v>
      </c>
      <c r="AO312" s="4">
        <f>'RIAA Reference'!H303</f>
        <v>3.735845948659088</v>
      </c>
      <c r="AP312" s="9">
        <f t="shared" si="64"/>
        <v>-0.10816112751904772</v>
      </c>
    </row>
    <row r="313" spans="1:42" x14ac:dyDescent="0.35">
      <c r="A313">
        <f t="shared" si="60"/>
        <v>418.43710011116076</v>
      </c>
      <c r="B313">
        <f t="shared" si="61"/>
        <v>3.524736928340094</v>
      </c>
      <c r="C313">
        <f t="shared" si="65"/>
        <v>3.6298277211521395</v>
      </c>
      <c r="D313">
        <f t="shared" si="66"/>
        <v>-0.10509079281204547</v>
      </c>
      <c r="E313">
        <f t="shared" si="62"/>
        <v>28.703353157885793</v>
      </c>
      <c r="F313">
        <f t="shared" si="62"/>
        <v>3.4229340084864432</v>
      </c>
      <c r="AE313" s="28">
        <f>'RIAA Reference'!B304</f>
        <v>418.43710011116076</v>
      </c>
      <c r="AF313" s="4">
        <f t="shared" si="67"/>
        <v>2629.1178393972791</v>
      </c>
      <c r="AG313" s="28" t="str">
        <f t="shared" si="68"/>
        <v>11525.9308080224j</v>
      </c>
      <c r="AH313" s="28" t="str">
        <f t="shared" si="69"/>
        <v>3320+3803.55716664738j</v>
      </c>
      <c r="AI313" s="28" t="str">
        <f t="shared" si="70"/>
        <v>1824.94051643788+3195.34834407645j</v>
      </c>
      <c r="AJ313" s="28">
        <f t="shared" si="71"/>
        <v>28.703353157885793</v>
      </c>
      <c r="AK313" s="28">
        <f t="shared" si="72"/>
        <v>3.4229340084864432</v>
      </c>
      <c r="AL313" s="28">
        <f t="shared" si="73"/>
        <v>0.12819977559874288</v>
      </c>
      <c r="AM313" s="28">
        <f t="shared" si="74"/>
        <v>-17.842254700137005</v>
      </c>
      <c r="AN313" s="28">
        <f t="shared" si="63"/>
        <v>3.524736928340094</v>
      </c>
      <c r="AO313" s="4">
        <f>'RIAA Reference'!H304</f>
        <v>3.6298277211521395</v>
      </c>
      <c r="AP313" s="9">
        <f t="shared" si="64"/>
        <v>-0.10509079281204547</v>
      </c>
    </row>
    <row r="314" spans="1:42" x14ac:dyDescent="0.35">
      <c r="A314">
        <f t="shared" si="60"/>
        <v>426.84283122601721</v>
      </c>
      <c r="B314">
        <f t="shared" si="61"/>
        <v>3.4227962946482831</v>
      </c>
      <c r="C314">
        <f t="shared" si="65"/>
        <v>3.5247788325804978</v>
      </c>
      <c r="D314">
        <f t="shared" si="66"/>
        <v>-0.10198253793221479</v>
      </c>
      <c r="E314">
        <f t="shared" si="62"/>
        <v>28.693440485007496</v>
      </c>
      <c r="F314">
        <f t="shared" si="62"/>
        <v>3.3829960809160324</v>
      </c>
      <c r="AE314" s="28">
        <f>'RIAA Reference'!B305</f>
        <v>426.84283122601721</v>
      </c>
      <c r="AF314" s="4">
        <f t="shared" si="67"/>
        <v>2681.932605634247</v>
      </c>
      <c r="AG314" s="28" t="str">
        <f t="shared" si="68"/>
        <v>11298.9529413861j</v>
      </c>
      <c r="AH314" s="28" t="str">
        <f t="shared" si="69"/>
        <v>3320+3728.6544706574j</v>
      </c>
      <c r="AI314" s="28" t="str">
        <f t="shared" si="70"/>
        <v>1820.33963444819+3147.02303810924j</v>
      </c>
      <c r="AJ314" s="28">
        <f t="shared" si="71"/>
        <v>28.693440485007496</v>
      </c>
      <c r="AK314" s="28">
        <f t="shared" si="72"/>
        <v>3.3829960809160324</v>
      </c>
      <c r="AL314" s="28">
        <f t="shared" si="73"/>
        <v>0.12670397306801645</v>
      </c>
      <c r="AM314" s="28">
        <f t="shared" si="74"/>
        <v>-17.944195333828816</v>
      </c>
      <c r="AN314" s="28">
        <f t="shared" si="63"/>
        <v>3.4227962946482831</v>
      </c>
      <c r="AO314" s="4">
        <f>'RIAA Reference'!H305</f>
        <v>3.5247788325804978</v>
      </c>
      <c r="AP314" s="9">
        <f t="shared" si="64"/>
        <v>-0.10198253793221479</v>
      </c>
    </row>
    <row r="315" spans="1:42" x14ac:dyDescent="0.35">
      <c r="A315">
        <f t="shared" si="60"/>
        <v>435.44595459016062</v>
      </c>
      <c r="B315">
        <f t="shared" si="61"/>
        <v>3.3218771922985231</v>
      </c>
      <c r="C315">
        <f t="shared" si="65"/>
        <v>3.4207166870236909</v>
      </c>
      <c r="D315">
        <f t="shared" si="66"/>
        <v>-9.8839494725167842E-2</v>
      </c>
      <c r="E315">
        <f t="shared" si="62"/>
        <v>28.683640763550997</v>
      </c>
      <c r="F315">
        <f t="shared" si="62"/>
        <v>3.3439173877610542</v>
      </c>
      <c r="AE315" s="28">
        <f>'RIAA Reference'!B306</f>
        <v>435.44595459016062</v>
      </c>
      <c r="AF315" s="4">
        <f t="shared" si="67"/>
        <v>2735.9876239516866</v>
      </c>
      <c r="AG315" s="28" t="str">
        <f t="shared" si="68"/>
        <v>11075.7190704184j</v>
      </c>
      <c r="AH315" s="28" t="str">
        <f t="shared" si="69"/>
        <v>3320+3654.98729323806j</v>
      </c>
      <c r="AI315" s="28" t="str">
        <f t="shared" si="70"/>
        <v>1815.66056716432+3099.73383868927j</v>
      </c>
      <c r="AJ315" s="28">
        <f t="shared" si="71"/>
        <v>28.683640763550997</v>
      </c>
      <c r="AK315" s="28">
        <f t="shared" si="72"/>
        <v>3.3439173877610542</v>
      </c>
      <c r="AL315" s="28">
        <f t="shared" si="73"/>
        <v>0.12524035160153765</v>
      </c>
      <c r="AM315" s="28">
        <f t="shared" si="74"/>
        <v>-18.045114436178576</v>
      </c>
      <c r="AN315" s="28">
        <f t="shared" si="63"/>
        <v>3.3218771922985231</v>
      </c>
      <c r="AO315" s="4">
        <f>'RIAA Reference'!H306</f>
        <v>3.4207166870236909</v>
      </c>
      <c r="AP315" s="9">
        <f t="shared" si="64"/>
        <v>-9.8839494725167842E-2</v>
      </c>
    </row>
    <row r="316" spans="1:42" x14ac:dyDescent="0.35">
      <c r="A316">
        <f t="shared" si="60"/>
        <v>444.25168356902662</v>
      </c>
      <c r="B316">
        <f t="shared" si="61"/>
        <v>3.221992278733453</v>
      </c>
      <c r="C316">
        <f t="shared" si="65"/>
        <v>3.3176571915721511</v>
      </c>
      <c r="D316">
        <f t="shared" si="66"/>
        <v>-9.5664912838698157E-2</v>
      </c>
      <c r="E316">
        <f t="shared" si="62"/>
        <v>28.673941190536663</v>
      </c>
      <c r="F316">
        <f t="shared" si="62"/>
        <v>3.3056836813569714</v>
      </c>
      <c r="AE316" s="28">
        <f>'RIAA Reference'!B307</f>
        <v>444.25168356902662</v>
      </c>
      <c r="AF316" s="4">
        <f t="shared" si="67"/>
        <v>2791.3156508907027</v>
      </c>
      <c r="AG316" s="28" t="str">
        <f t="shared" si="68"/>
        <v>10856.1818486421j</v>
      </c>
      <c r="AH316" s="28" t="str">
        <f t="shared" si="69"/>
        <v>3320+3582.5400100519j</v>
      </c>
      <c r="AI316" s="28" t="str">
        <f t="shared" si="70"/>
        <v>1810.89657333225+3053.47015428409j</v>
      </c>
      <c r="AJ316" s="28">
        <f t="shared" si="71"/>
        <v>28.673941190536663</v>
      </c>
      <c r="AK316" s="28">
        <f t="shared" si="72"/>
        <v>3.3056836813569714</v>
      </c>
      <c r="AL316" s="28">
        <f t="shared" si="73"/>
        <v>0.12380837757891247</v>
      </c>
      <c r="AM316" s="28">
        <f t="shared" si="74"/>
        <v>-18.144999349743646</v>
      </c>
      <c r="AN316" s="28">
        <f t="shared" si="63"/>
        <v>3.221992278733453</v>
      </c>
      <c r="AO316" s="4">
        <f>'RIAA Reference'!H307</f>
        <v>3.3176571915721511</v>
      </c>
      <c r="AP316" s="9">
        <f t="shared" si="64"/>
        <v>-9.5664912838698157E-2</v>
      </c>
    </row>
    <row r="317" spans="1:42" x14ac:dyDescent="0.35">
      <c r="A317">
        <f t="shared" si="60"/>
        <v>453.26538316579325</v>
      </c>
      <c r="B317">
        <f t="shared" si="61"/>
        <v>3.1231525127237068</v>
      </c>
      <c r="C317">
        <f t="shared" si="65"/>
        <v>3.215614667291518</v>
      </c>
      <c r="D317">
        <f t="shared" si="66"/>
        <v>-9.2462154567811261E-2</v>
      </c>
      <c r="E317">
        <f t="shared" si="62"/>
        <v>28.6643289965501</v>
      </c>
      <c r="F317">
        <f t="shared" si="62"/>
        <v>3.268280370683025</v>
      </c>
      <c r="AE317" s="28">
        <f>'RIAA Reference'!B308</f>
        <v>453.26538316579325</v>
      </c>
      <c r="AF317" s="4">
        <f t="shared" si="67"/>
        <v>2847.9503957604375</v>
      </c>
      <c r="AG317" s="28" t="str">
        <f t="shared" si="68"/>
        <v>10640.2942790508j</v>
      </c>
      <c r="AH317" s="28" t="str">
        <f t="shared" si="69"/>
        <v>3320+3511.29711208677j</v>
      </c>
      <c r="AI317" s="28" t="str">
        <f t="shared" si="70"/>
        <v>1806.04078200193+3008.22136108818j</v>
      </c>
      <c r="AJ317" s="28">
        <f t="shared" si="71"/>
        <v>28.6643289965501</v>
      </c>
      <c r="AK317" s="28">
        <f t="shared" si="72"/>
        <v>3.268280370683025</v>
      </c>
      <c r="AL317" s="28">
        <f t="shared" si="73"/>
        <v>0.12240750451996335</v>
      </c>
      <c r="AM317" s="28">
        <f t="shared" si="74"/>
        <v>-18.243839115753392</v>
      </c>
      <c r="AN317" s="28">
        <f t="shared" si="63"/>
        <v>3.1231525127237068</v>
      </c>
      <c r="AO317" s="4">
        <f>'RIAA Reference'!H308</f>
        <v>3.215614667291518</v>
      </c>
      <c r="AP317" s="9">
        <f t="shared" si="64"/>
        <v>-9.2462154567811261E-2</v>
      </c>
    </row>
    <row r="318" spans="1:42" x14ac:dyDescent="0.35">
      <c r="A318">
        <f t="shared" si="60"/>
        <v>462.49257481147424</v>
      </c>
      <c r="B318">
        <f t="shared" si="61"/>
        <v>3.025367071959256</v>
      </c>
      <c r="C318">
        <f t="shared" si="65"/>
        <v>3.1146017609287551</v>
      </c>
      <c r="D318">
        <f t="shared" si="66"/>
        <v>-8.9234688969499043E-2</v>
      </c>
      <c r="E318">
        <f t="shared" si="62"/>
        <v>28.654791437875797</v>
      </c>
      <c r="F318">
        <f t="shared" si="62"/>
        <v>3.2316925237330003</v>
      </c>
      <c r="AE318" s="28">
        <f>'RIAA Reference'!B309</f>
        <v>462.49257481147424</v>
      </c>
      <c r="AF318" s="4">
        <f t="shared" si="67"/>
        <v>2905.9265507351106</v>
      </c>
      <c r="AG318" s="28" t="str">
        <f t="shared" si="68"/>
        <v>10428.0097153056j</v>
      </c>
      <c r="AH318" s="28" t="str">
        <f t="shared" si="69"/>
        <v>3320+3441.24320605086j</v>
      </c>
      <c r="AI318" s="28" t="str">
        <f t="shared" si="70"/>
        <v>1801.08618845627+2963.97679247756j</v>
      </c>
      <c r="AJ318" s="28">
        <f t="shared" si="71"/>
        <v>28.654791437875797</v>
      </c>
      <c r="AK318" s="28">
        <f t="shared" si="72"/>
        <v>3.2316925237330003</v>
      </c>
      <c r="AL318" s="28">
        <f t="shared" si="73"/>
        <v>0.12103717317352068</v>
      </c>
      <c r="AM318" s="28">
        <f t="shared" si="74"/>
        <v>-18.341624556517843</v>
      </c>
      <c r="AN318" s="28">
        <f t="shared" si="63"/>
        <v>3.025367071959256</v>
      </c>
      <c r="AO318" s="4">
        <f>'RIAA Reference'!H309</f>
        <v>3.1146017609287551</v>
      </c>
      <c r="AP318" s="9">
        <f t="shared" si="64"/>
        <v>-8.9234688969499043E-2</v>
      </c>
    </row>
    <row r="319" spans="1:42" x14ac:dyDescent="0.35">
      <c r="A319">
        <f t="shared" si="60"/>
        <v>471.9389413177023</v>
      </c>
      <c r="B319">
        <f t="shared" si="61"/>
        <v>2.9286432724875877</v>
      </c>
      <c r="C319">
        <f t="shared" si="65"/>
        <v>3.0146293577514562</v>
      </c>
      <c r="D319">
        <f t="shared" si="66"/>
        <v>-8.5986085263868528E-2</v>
      </c>
      <c r="E319">
        <f t="shared" si="62"/>
        <v>28.645315788976365</v>
      </c>
      <c r="F319">
        <f t="shared" si="62"/>
        <v>3.19590487025632</v>
      </c>
      <c r="AE319" s="28">
        <f>'RIAA Reference'!B310</f>
        <v>471.9389413177023</v>
      </c>
      <c r="AF319" s="4">
        <f t="shared" si="67"/>
        <v>2965.2798219732758</v>
      </c>
      <c r="AG319" s="28" t="str">
        <f t="shared" si="68"/>
        <v>10219.2818628715j</v>
      </c>
      <c r="AH319" s="28" t="str">
        <f t="shared" si="69"/>
        <v>3320+3372.36301474759j</v>
      </c>
      <c r="AI319" s="28" t="str">
        <f t="shared" si="70"/>
        <v>1796.02565048768+2920.72572778169j</v>
      </c>
      <c r="AJ319" s="28">
        <f t="shared" si="71"/>
        <v>28.645315788976365</v>
      </c>
      <c r="AK319" s="28">
        <f t="shared" si="72"/>
        <v>3.19590487025632</v>
      </c>
      <c r="AL319" s="28">
        <f t="shared" si="73"/>
        <v>0.11969681162008663</v>
      </c>
      <c r="AM319" s="28">
        <f t="shared" si="74"/>
        <v>-18.438348355989511</v>
      </c>
      <c r="AN319" s="28">
        <f t="shared" si="63"/>
        <v>2.9286432724875877</v>
      </c>
      <c r="AO319" s="4">
        <f>'RIAA Reference'!H310</f>
        <v>3.0146293577514562</v>
      </c>
      <c r="AP319" s="9">
        <f t="shared" si="64"/>
        <v>-8.5986085263868528E-2</v>
      </c>
    </row>
    <row r="320" spans="1:42" x14ac:dyDescent="0.35">
      <c r="A320">
        <f t="shared" si="60"/>
        <v>481.61033199809413</v>
      </c>
      <c r="B320">
        <f t="shared" si="61"/>
        <v>2.8329864903719231</v>
      </c>
      <c r="C320">
        <f t="shared" si="65"/>
        <v>2.9157064959167807</v>
      </c>
      <c r="D320">
        <f t="shared" si="66"/>
        <v>-8.2720005544857589E-2</v>
      </c>
      <c r="E320">
        <f t="shared" si="62"/>
        <v>28.635889335373371</v>
      </c>
      <c r="F320">
        <f t="shared" si="62"/>
        <v>3.1609018048987712</v>
      </c>
      <c r="AE320" s="28">
        <f>'RIAA Reference'!B311</f>
        <v>481.61033199809413</v>
      </c>
      <c r="AF320" s="4">
        <f t="shared" si="67"/>
        <v>3026.0469617963076</v>
      </c>
      <c r="AG320" s="28" t="str">
        <f t="shared" si="68"/>
        <v>10014.0647800925j</v>
      </c>
      <c r="AH320" s="28" t="str">
        <f t="shared" si="69"/>
        <v>3320+3304.64137743052j</v>
      </c>
      <c r="AI320" s="28" t="str">
        <f t="shared" si="70"/>
        <v>1790.85188507428+2878.45738035297j</v>
      </c>
      <c r="AJ320" s="28">
        <f t="shared" si="71"/>
        <v>28.635889335373371</v>
      </c>
      <c r="AK320" s="28">
        <f t="shared" si="72"/>
        <v>3.1609018048987712</v>
      </c>
      <c r="AL320" s="28">
        <f t="shared" si="73"/>
        <v>0.11838583538946694</v>
      </c>
      <c r="AM320" s="28">
        <f t="shared" si="74"/>
        <v>-18.534005138105176</v>
      </c>
      <c r="AN320" s="28">
        <f t="shared" si="63"/>
        <v>2.8329864903719231</v>
      </c>
      <c r="AO320" s="4">
        <f>'RIAA Reference'!H311</f>
        <v>2.9157064959167807</v>
      </c>
      <c r="AP320" s="9">
        <f t="shared" si="64"/>
        <v>-8.2720005544857589E-2</v>
      </c>
    </row>
    <row r="321" spans="1:42" x14ac:dyDescent="0.35">
      <c r="A321">
        <f t="shared" si="60"/>
        <v>491.51276796433001</v>
      </c>
      <c r="B321">
        <f t="shared" si="61"/>
        <v>2.7384000859357234</v>
      </c>
      <c r="C321">
        <f t="shared" si="65"/>
        <v>2.8178402827678517</v>
      </c>
      <c r="D321">
        <f t="shared" si="66"/>
        <v>-7.9440196832128329E-2</v>
      </c>
      <c r="E321">
        <f t="shared" si="62"/>
        <v>28.62649936698239</v>
      </c>
      <c r="F321">
        <f t="shared" si="62"/>
        <v>3.1266673907703644</v>
      </c>
      <c r="AE321" s="28">
        <f>'RIAA Reference'!B312</f>
        <v>491.51276796433001</v>
      </c>
      <c r="AF321" s="4">
        <f t="shared" si="67"/>
        <v>3088.2658019646474</v>
      </c>
      <c r="AG321" s="28" t="str">
        <f t="shared" si="68"/>
        <v>9812.31287920637j</v>
      </c>
      <c r="AH321" s="28" t="str">
        <f t="shared" si="69"/>
        <v>3320+3238.0632501381j</v>
      </c>
      <c r="AI321" s="28" t="str">
        <f t="shared" si="70"/>
        <v>1785.5574655114+2837.16088491484j</v>
      </c>
      <c r="AJ321" s="28">
        <f t="shared" si="71"/>
        <v>28.62649936698239</v>
      </c>
      <c r="AK321" s="28">
        <f t="shared" si="72"/>
        <v>3.1266673907703644</v>
      </c>
      <c r="AL321" s="28">
        <f t="shared" si="73"/>
        <v>0.1171036475943959</v>
      </c>
      <c r="AM321" s="28">
        <f t="shared" si="74"/>
        <v>-18.628591542541376</v>
      </c>
      <c r="AN321" s="28">
        <f t="shared" si="63"/>
        <v>2.7384000859357234</v>
      </c>
      <c r="AO321" s="4">
        <f>'RIAA Reference'!H312</f>
        <v>2.8178402827678517</v>
      </c>
      <c r="AP321" s="9">
        <f t="shared" si="64"/>
        <v>-7.9440196832128329E-2</v>
      </c>
    </row>
    <row r="322" spans="1:42" x14ac:dyDescent="0.35">
      <c r="A322">
        <f t="shared" si="60"/>
        <v>501.65244760329188</v>
      </c>
      <c r="B322">
        <f t="shared" si="61"/>
        <v>2.6448853309527149</v>
      </c>
      <c r="C322">
        <f t="shared" si="65"/>
        <v>2.7210358134539661</v>
      </c>
      <c r="D322">
        <f t="shared" si="66"/>
        <v>-7.6150482501251116E-2</v>
      </c>
      <c r="E322">
        <f t="shared" si="62"/>
        <v>28.617133171965055</v>
      </c>
      <c r="F322">
        <f t="shared" si="62"/>
        <v>3.0931853634668598</v>
      </c>
      <c r="AE322" s="28">
        <f>'RIAA Reference'!B313</f>
        <v>501.65244760329188</v>
      </c>
      <c r="AF322" s="4">
        <f t="shared" si="67"/>
        <v>3151.9752880916808</v>
      </c>
      <c r="AG322" s="28" t="str">
        <f t="shared" si="68"/>
        <v>9613.98092729872j</v>
      </c>
      <c r="AH322" s="28" t="str">
        <f t="shared" si="69"/>
        <v>3320+3172.61370600858j</v>
      </c>
      <c r="AI322" s="28" t="str">
        <f t="shared" si="70"/>
        <v>1780.13481905943+2796.82528417291j</v>
      </c>
      <c r="AJ322" s="28">
        <f t="shared" si="71"/>
        <v>28.617133171965055</v>
      </c>
      <c r="AK322" s="28">
        <f t="shared" si="72"/>
        <v>3.0931853634668598</v>
      </c>
      <c r="AL322" s="28">
        <f t="shared" si="73"/>
        <v>0.11584963908115621</v>
      </c>
      <c r="AM322" s="28">
        <f t="shared" si="74"/>
        <v>-18.722106297524384</v>
      </c>
      <c r="AN322" s="28">
        <f t="shared" si="63"/>
        <v>2.6448853309527149</v>
      </c>
      <c r="AO322" s="4">
        <f>'RIAA Reference'!H313</f>
        <v>2.7210358134539661</v>
      </c>
      <c r="AP322" s="9">
        <f t="shared" si="64"/>
        <v>-7.6150482501251116E-2</v>
      </c>
    </row>
    <row r="323" spans="1:42" x14ac:dyDescent="0.35">
      <c r="A323">
        <f t="shared" si="60"/>
        <v>512.03575224187568</v>
      </c>
      <c r="B323">
        <f t="shared" si="61"/>
        <v>2.5524413391277148</v>
      </c>
      <c r="C323">
        <f t="shared" si="65"/>
        <v>2.62529609226553</v>
      </c>
      <c r="D323">
        <f t="shared" si="66"/>
        <v>-7.2854753137815198E-2</v>
      </c>
      <c r="E323">
        <f t="shared" si="62"/>
        <v>28.607778031163374</v>
      </c>
      <c r="F323">
        <f t="shared" si="62"/>
        <v>3.0604391355697178</v>
      </c>
      <c r="AE323" s="28">
        <f>'RIAA Reference'!B314</f>
        <v>512.03575224187568</v>
      </c>
      <c r="AF323" s="4">
        <f t="shared" si="67"/>
        <v>3217.2155152368</v>
      </c>
      <c r="AG323" s="28" t="str">
        <f t="shared" si="68"/>
        <v>9419.02404719687j</v>
      </c>
      <c r="AH323" s="28" t="str">
        <f t="shared" si="69"/>
        <v>3320+3108.27793557497j</v>
      </c>
      <c r="AI323" s="28" t="str">
        <f t="shared" si="70"/>
        <v>1774.57622517365+2757.4395146752j</v>
      </c>
      <c r="AJ323" s="28">
        <f t="shared" si="71"/>
        <v>28.607778031163374</v>
      </c>
      <c r="AK323" s="28">
        <f t="shared" si="72"/>
        <v>3.0604391355697178</v>
      </c>
      <c r="AL323" s="28">
        <f t="shared" si="73"/>
        <v>0.11462318859811697</v>
      </c>
      <c r="AM323" s="28">
        <f t="shared" si="74"/>
        <v>-18.814550289349384</v>
      </c>
      <c r="AN323" s="28">
        <f t="shared" si="63"/>
        <v>2.5524413391277148</v>
      </c>
      <c r="AO323" s="4">
        <f>'RIAA Reference'!H314</f>
        <v>2.62529609226553</v>
      </c>
      <c r="AP323" s="9">
        <f t="shared" si="64"/>
        <v>-7.2854753137815198E-2</v>
      </c>
    </row>
    <row r="324" spans="1:42" x14ac:dyDescent="0.35">
      <c r="A324">
        <f t="shared" si="60"/>
        <v>522.66925200633034</v>
      </c>
      <c r="B324">
        <f t="shared" si="61"/>
        <v>2.4610650001999805</v>
      </c>
      <c r="C324">
        <f t="shared" si="65"/>
        <v>2.530621957066145</v>
      </c>
      <c r="D324">
        <f t="shared" si="66"/>
        <v>-6.9556956866164477E-2</v>
      </c>
      <c r="E324">
        <f t="shared" si="62"/>
        <v>28.598421213184992</v>
      </c>
      <c r="F324">
        <f t="shared" si="62"/>
        <v>3.0284118016483923</v>
      </c>
      <c r="AE324" s="28">
        <f>'RIAA Reference'!B315</f>
        <v>522.66925200633034</v>
      </c>
      <c r="AF324" s="4">
        <f t="shared" si="67"/>
        <v>3284.0277647207195</v>
      </c>
      <c r="AG324" s="28" t="str">
        <f t="shared" si="68"/>
        <v>9227.3977183038j</v>
      </c>
      <c r="AH324" s="28" t="str">
        <f t="shared" si="69"/>
        <v>3320+3045.04124704025j</v>
      </c>
      <c r="AI324" s="28" t="str">
        <f t="shared" si="70"/>
        <v>1768.87381438683+2718.99239191121j</v>
      </c>
      <c r="AJ324" s="28">
        <f t="shared" si="71"/>
        <v>28.598421213184992</v>
      </c>
      <c r="AK324" s="28">
        <f t="shared" si="72"/>
        <v>3.0284118016483923</v>
      </c>
      <c r="AL324" s="28">
        <f t="shared" si="73"/>
        <v>0.11342366298308572</v>
      </c>
      <c r="AM324" s="28">
        <f t="shared" si="74"/>
        <v>-18.905926628277118</v>
      </c>
      <c r="AN324" s="28">
        <f t="shared" si="63"/>
        <v>2.4610650001999805</v>
      </c>
      <c r="AO324" s="4">
        <f>'RIAA Reference'!H315</f>
        <v>2.530621957066145</v>
      </c>
      <c r="AP324" s="9">
        <f t="shared" si="64"/>
        <v>-6.9556956866164477E-2</v>
      </c>
    </row>
    <row r="325" spans="1:42" x14ac:dyDescent="0.35">
      <c r="A325">
        <f t="shared" si="60"/>
        <v>533.55971188324918</v>
      </c>
      <c r="B325">
        <f t="shared" si="61"/>
        <v>2.3707509179819906</v>
      </c>
      <c r="C325">
        <f t="shared" si="65"/>
        <v>2.4370120071923584</v>
      </c>
      <c r="D325">
        <f t="shared" si="66"/>
        <v>-6.6261089210367885E-2</v>
      </c>
      <c r="E325">
        <f t="shared" si="62"/>
        <v>28.589049970218689</v>
      </c>
      <c r="F325">
        <f t="shared" si="62"/>
        <v>2.9970861437873597</v>
      </c>
      <c r="AE325" s="28">
        <f>'RIAA Reference'!B316</f>
        <v>533.55971188324918</v>
      </c>
      <c r="AF325" s="4">
        <f t="shared" si="67"/>
        <v>3352.4545422078045</v>
      </c>
      <c r="AG325" s="28" t="str">
        <f t="shared" si="68"/>
        <v>9039.05777737223j</v>
      </c>
      <c r="AH325" s="28" t="str">
        <f t="shared" si="69"/>
        <v>3320+2982.88906653283j</v>
      </c>
      <c r="AI325" s="28" t="str">
        <f t="shared" si="70"/>
        <v>1763.01956792073+2681.47259464362j</v>
      </c>
      <c r="AJ325" s="28">
        <f t="shared" si="71"/>
        <v>28.589049970218689</v>
      </c>
      <c r="AK325" s="28">
        <f t="shared" si="72"/>
        <v>2.9970861437873597</v>
      </c>
      <c r="AL325" s="28">
        <f t="shared" si="73"/>
        <v>0.1122504173703132</v>
      </c>
      <c r="AM325" s="28">
        <f t="shared" si="74"/>
        <v>-18.996240710495108</v>
      </c>
      <c r="AN325" s="28">
        <f t="shared" si="63"/>
        <v>2.3707509179819906</v>
      </c>
      <c r="AO325" s="4">
        <f>'RIAA Reference'!H316</f>
        <v>2.4370120071923584</v>
      </c>
      <c r="AP325" s="9">
        <f t="shared" si="64"/>
        <v>-6.6261089210367885E-2</v>
      </c>
    </row>
    <row r="326" spans="1:42" x14ac:dyDescent="0.35">
      <c r="A326">
        <f t="shared" si="60"/>
        <v>544.7140979896119</v>
      </c>
      <c r="B326">
        <f t="shared" si="61"/>
        <v>2.2814913526262832</v>
      </c>
      <c r="C326">
        <f t="shared" si="65"/>
        <v>2.3444625351763895</v>
      </c>
      <c r="D326">
        <f t="shared" si="66"/>
        <v>-6.2971182550106253E-2</v>
      </c>
      <c r="E326">
        <f t="shared" si="62"/>
        <v>28.579651534657739</v>
      </c>
      <c r="F326">
        <f t="shared" si="62"/>
        <v>2.966444637659337</v>
      </c>
      <c r="AE326" s="28">
        <f>'RIAA Reference'!B317</f>
        <v>544.7140979896119</v>
      </c>
      <c r="AF326" s="4">
        <f t="shared" si="67"/>
        <v>3422.5396171019111</v>
      </c>
      <c r="AG326" s="28" t="str">
        <f t="shared" si="68"/>
        <v>8853.9604192193j</v>
      </c>
      <c r="AH326" s="28" t="str">
        <f t="shared" si="69"/>
        <v>3320+2921.80693834237j</v>
      </c>
      <c r="AI326" s="28" t="str">
        <f t="shared" si="70"/>
        <v>1757.00531810761+2644.86864847017j</v>
      </c>
      <c r="AJ326" s="28">
        <f t="shared" si="71"/>
        <v>28.579651534657739</v>
      </c>
      <c r="AK326" s="28">
        <f t="shared" si="72"/>
        <v>2.966444637659337</v>
      </c>
      <c r="AL326" s="28">
        <f t="shared" si="73"/>
        <v>0.11110279541795255</v>
      </c>
      <c r="AM326" s="28">
        <f t="shared" si="74"/>
        <v>-19.085500275850816</v>
      </c>
      <c r="AN326" s="28">
        <f t="shared" si="63"/>
        <v>2.2814913526262832</v>
      </c>
      <c r="AO326" s="4">
        <f>'RIAA Reference'!H317</f>
        <v>2.3444625351763895</v>
      </c>
      <c r="AP326" s="9">
        <f t="shared" si="64"/>
        <v>-6.2971182550106253E-2</v>
      </c>
    </row>
    <row r="327" spans="1:42" x14ac:dyDescent="0.35">
      <c r="A327">
        <f t="shared" si="60"/>
        <v>556.13958405957351</v>
      </c>
      <c r="B327">
        <f t="shared" si="61"/>
        <v>2.1932761673912862</v>
      </c>
      <c r="C327">
        <f t="shared" si="65"/>
        <v>2.2529674626290115</v>
      </c>
      <c r="D327">
        <f t="shared" si="66"/>
        <v>-5.9691295237725317E-2</v>
      </c>
      <c r="E327">
        <f t="shared" si="62"/>
        <v>28.570213116619623</v>
      </c>
      <c r="F327">
        <f t="shared" si="62"/>
        <v>2.9364694591654068</v>
      </c>
      <c r="AE327" s="28">
        <f>'RIAA Reference'!B318</f>
        <v>556.13958405957351</v>
      </c>
      <c r="AF327" s="4">
        <f t="shared" si="67"/>
        <v>3494.3280633040786</v>
      </c>
      <c r="AG327" s="28" t="str">
        <f t="shared" si="68"/>
        <v>8672.06219738198j</v>
      </c>
      <c r="AH327" s="28" t="str">
        <f t="shared" si="69"/>
        <v>3320+2861.78052513605j</v>
      </c>
      <c r="AI327" s="28" t="str">
        <f t="shared" si="70"/>
        <v>1750.822749709+2609.16890861913j</v>
      </c>
      <c r="AJ327" s="28">
        <f t="shared" si="71"/>
        <v>28.570213116619623</v>
      </c>
      <c r="AK327" s="28">
        <f t="shared" si="72"/>
        <v>2.9364694591654068</v>
      </c>
      <c r="AL327" s="28">
        <f t="shared" si="73"/>
        <v>0.10998012955675672</v>
      </c>
      <c r="AM327" s="28">
        <f t="shared" si="74"/>
        <v>-19.173715461085813</v>
      </c>
      <c r="AN327" s="28">
        <f t="shared" si="63"/>
        <v>2.1932761673912862</v>
      </c>
      <c r="AO327" s="4">
        <f>'RIAA Reference'!H318</f>
        <v>2.2529674626290115</v>
      </c>
      <c r="AP327" s="9">
        <f t="shared" si="64"/>
        <v>-5.9691295237725317E-2</v>
      </c>
    </row>
    <row r="328" spans="1:42" x14ac:dyDescent="0.35">
      <c r="A328">
        <f t="shared" si="60"/>
        <v>567.84355815598144</v>
      </c>
      <c r="B328">
        <f t="shared" si="61"/>
        <v>2.1060927801505085</v>
      </c>
      <c r="C328">
        <f t="shared" si="65"/>
        <v>2.1625182805990213</v>
      </c>
      <c r="D328">
        <f t="shared" si="66"/>
        <v>-5.64255004485128E-2</v>
      </c>
      <c r="E328">
        <f t="shared" si="62"/>
        <v>28.560721902453352</v>
      </c>
      <c r="F328">
        <f t="shared" si="62"/>
        <v>2.9071424916620061</v>
      </c>
      <c r="AE328" s="28">
        <f>'RIAA Reference'!B319</f>
        <v>567.84355815598144</v>
      </c>
      <c r="AF328" s="4">
        <f t="shared" si="67"/>
        <v>3567.8663013822393</v>
      </c>
      <c r="AG328" s="28" t="str">
        <f t="shared" si="68"/>
        <v>8493.32002471351j</v>
      </c>
      <c r="AH328" s="28" t="str">
        <f t="shared" si="69"/>
        <v>3320+2802.79560815546j</v>
      </c>
      <c r="AI328" s="28" t="str">
        <f t="shared" si="70"/>
        <v>1744.4634022232+2574.36154198742j</v>
      </c>
      <c r="AJ328" s="28">
        <f t="shared" si="71"/>
        <v>28.560721902453352</v>
      </c>
      <c r="AK328" s="28">
        <f t="shared" si="72"/>
        <v>2.9071424916620061</v>
      </c>
      <c r="AL328" s="28">
        <f t="shared" si="73"/>
        <v>0.10888174126074934</v>
      </c>
      <c r="AM328" s="28">
        <f t="shared" si="74"/>
        <v>-19.26089884832659</v>
      </c>
      <c r="AN328" s="28">
        <f t="shared" si="63"/>
        <v>2.1060927801505085</v>
      </c>
      <c r="AO328" s="4">
        <f>'RIAA Reference'!H319</f>
        <v>2.1625182805990213</v>
      </c>
      <c r="AP328" s="9">
        <f t="shared" si="64"/>
        <v>-5.64255004485128E-2</v>
      </c>
    </row>
    <row r="329" spans="1:42" x14ac:dyDescent="0.35">
      <c r="A329">
        <f t="shared" si="60"/>
        <v>579.83362961492901</v>
      </c>
      <c r="B329">
        <f t="shared" si="61"/>
        <v>2.0199261198652043</v>
      </c>
      <c r="C329">
        <f t="shared" si="65"/>
        <v>2.0731039947023957</v>
      </c>
      <c r="D329">
        <f t="shared" si="66"/>
        <v>-5.3177874837191386E-2</v>
      </c>
      <c r="E329">
        <f t="shared" si="62"/>
        <v>28.551165054332138</v>
      </c>
      <c r="F329">
        <f t="shared" si="62"/>
        <v>2.8784453337944189</v>
      </c>
      <c r="AE329" s="28">
        <f>'RIAA Reference'!B320</f>
        <v>579.83362961492901</v>
      </c>
      <c r="AF329" s="4">
        <f t="shared" si="67"/>
        <v>3643.2021422051321</v>
      </c>
      <c r="AG329" s="28" t="str">
        <f t="shared" si="68"/>
        <v>8317.69117392116j</v>
      </c>
      <c r="AH329" s="28" t="str">
        <f t="shared" si="69"/>
        <v>3320+2744.83808739398j</v>
      </c>
      <c r="AI329" s="28" t="str">
        <f t="shared" si="70"/>
        <v>1737.91867327955+2540.43450843704j</v>
      </c>
      <c r="AJ329" s="28">
        <f t="shared" si="71"/>
        <v>28.551165054332138</v>
      </c>
      <c r="AK329" s="28">
        <f t="shared" si="72"/>
        <v>2.8784453337944189</v>
      </c>
      <c r="AL329" s="28">
        <f t="shared" si="73"/>
        <v>0.10780694134061498</v>
      </c>
      <c r="AM329" s="28">
        <f t="shared" si="74"/>
        <v>-19.347065508611895</v>
      </c>
      <c r="AN329" s="28">
        <f t="shared" si="63"/>
        <v>2.0199261198652043</v>
      </c>
      <c r="AO329" s="4">
        <f>'RIAA Reference'!H320</f>
        <v>2.0731039947023957</v>
      </c>
      <c r="AP329" s="9">
        <f t="shared" si="64"/>
        <v>-5.3177874837191386E-2</v>
      </c>
    </row>
    <row r="330" spans="1:42" x14ac:dyDescent="0.35">
      <c r="A330">
        <f t="shared" si="60"/>
        <v>592.11763623195623</v>
      </c>
      <c r="B330">
        <f t="shared" si="61"/>
        <v>1.9347585882126137</v>
      </c>
      <c r="C330">
        <f t="shared" si="65"/>
        <v>1.9847110752891197</v>
      </c>
      <c r="D330">
        <f t="shared" si="66"/>
        <v>-4.9952487076506014E-2</v>
      </c>
      <c r="E330">
        <f t="shared" si="62"/>
        <v>28.541529711034389</v>
      </c>
      <c r="F330">
        <f t="shared" si="62"/>
        <v>2.8503593079565421</v>
      </c>
      <c r="AE330" s="28">
        <f>'RIAA Reference'!B321</f>
        <v>592.11763623195623</v>
      </c>
      <c r="AF330" s="4">
        <f t="shared" si="67"/>
        <v>3720.3848320945344</v>
      </c>
      <c r="AG330" s="28" t="str">
        <f t="shared" si="68"/>
        <v>8145.13327804587j</v>
      </c>
      <c r="AH330" s="28" t="str">
        <f t="shared" si="69"/>
        <v>3320+2687.89398175514j</v>
      </c>
      <c r="AI330" s="28" t="str">
        <f t="shared" si="70"/>
        <v>1731.17982322189+2507.37554137365j</v>
      </c>
      <c r="AJ330" s="28">
        <f t="shared" si="71"/>
        <v>28.541529711034389</v>
      </c>
      <c r="AK330" s="28">
        <f t="shared" si="72"/>
        <v>2.8503593079565421</v>
      </c>
      <c r="AL330" s="28">
        <f t="shared" si="73"/>
        <v>0.10675503026054438</v>
      </c>
      <c r="AM330" s="28">
        <f t="shared" si="74"/>
        <v>-19.432233040264485</v>
      </c>
      <c r="AN330" s="28">
        <f t="shared" si="63"/>
        <v>1.9347585882126137</v>
      </c>
      <c r="AO330" s="4">
        <f>'RIAA Reference'!H321</f>
        <v>1.9847110752891197</v>
      </c>
      <c r="AP330" s="9">
        <f t="shared" si="64"/>
        <v>-4.9952487076506014E-2</v>
      </c>
    </row>
    <row r="331" spans="1:42" x14ac:dyDescent="0.35">
      <c r="A331">
        <f t="shared" si="60"/>
        <v>604.70365169889033</v>
      </c>
      <c r="B331">
        <f t="shared" si="61"/>
        <v>1.8505700265346055</v>
      </c>
      <c r="C331">
        <f t="shared" si="65"/>
        <v>1.8973234128885921</v>
      </c>
      <c r="D331">
        <f t="shared" si="66"/>
        <v>-4.6753386353986626E-2</v>
      </c>
      <c r="E331">
        <f t="shared" si="62"/>
        <v>28.531802990020356</v>
      </c>
      <c r="F331">
        <f t="shared" si="62"/>
        <v>2.8228654693969619</v>
      </c>
      <c r="AE331" s="28">
        <f>'RIAA Reference'!B322</f>
        <v>604.70365169889033</v>
      </c>
      <c r="AF331" s="4">
        <f t="shared" si="67"/>
        <v>3799.4650995523098</v>
      </c>
      <c r="AG331" s="28" t="str">
        <f t="shared" si="68"/>
        <v>7975.60433088355j</v>
      </c>
      <c r="AH331" s="28" t="str">
        <f t="shared" si="69"/>
        <v>3320+2631.94942919157j</v>
      </c>
      <c r="AI331" s="28" t="str">
        <f t="shared" si="70"/>
        <v>1724.23798098892+2475.17212763933j</v>
      </c>
      <c r="AJ331" s="28">
        <f t="shared" si="71"/>
        <v>28.531802990020356</v>
      </c>
      <c r="AK331" s="28">
        <f t="shared" si="72"/>
        <v>2.8228654693969619</v>
      </c>
      <c r="AL331" s="28">
        <f t="shared" si="73"/>
        <v>0.10572529847928688</v>
      </c>
      <c r="AM331" s="28">
        <f t="shared" si="74"/>
        <v>-19.516421601942493</v>
      </c>
      <c r="AN331" s="28">
        <f t="shared" si="63"/>
        <v>1.8505700265346055</v>
      </c>
      <c r="AO331" s="4">
        <f>'RIAA Reference'!H322</f>
        <v>1.8973234128885921</v>
      </c>
      <c r="AP331" s="9">
        <f t="shared" si="64"/>
        <v>-4.6753386353986626E-2</v>
      </c>
    </row>
    <row r="332" spans="1:42" x14ac:dyDescent="0.35">
      <c r="A332">
        <f t="shared" si="60"/>
        <v>617.59999330061009</v>
      </c>
      <c r="B332">
        <f t="shared" si="61"/>
        <v>1.7673376882425811</v>
      </c>
      <c r="C332">
        <f t="shared" si="65"/>
        <v>1.8109222791469537</v>
      </c>
      <c r="D332">
        <f t="shared" si="66"/>
        <v>-4.3584590904372611E-2</v>
      </c>
      <c r="E332">
        <f t="shared" si="62"/>
        <v>28.521971990919322</v>
      </c>
      <c r="F332">
        <f t="shared" si="62"/>
        <v>2.7959446159918877</v>
      </c>
      <c r="AE332" s="28">
        <f>'RIAA Reference'!B323</f>
        <v>617.59999330061009</v>
      </c>
      <c r="AF332" s="4">
        <f t="shared" si="67"/>
        <v>3880.4952036206041</v>
      </c>
      <c r="AG332" s="28" t="str">
        <f t="shared" si="68"/>
        <v>7809.06268734897j</v>
      </c>
      <c r="AH332" s="28" t="str">
        <f t="shared" si="69"/>
        <v>3320+2576.99068682516j</v>
      </c>
      <c r="AI332" s="28" t="str">
        <f t="shared" si="70"/>
        <v>1717.08415140365+2443.81148676139j</v>
      </c>
      <c r="AJ332" s="28">
        <f t="shared" si="71"/>
        <v>28.521971990919322</v>
      </c>
      <c r="AK332" s="28">
        <f t="shared" si="72"/>
        <v>2.7959446159918877</v>
      </c>
      <c r="AL332" s="28">
        <f t="shared" si="73"/>
        <v>0.10471702681617516</v>
      </c>
      <c r="AM332" s="28">
        <f t="shared" si="74"/>
        <v>-19.599653940234518</v>
      </c>
      <c r="AN332" s="28">
        <f t="shared" si="63"/>
        <v>1.7673376882425811</v>
      </c>
      <c r="AO332" s="4">
        <f>'RIAA Reference'!H323</f>
        <v>1.8109222791469537</v>
      </c>
      <c r="AP332" s="9">
        <f t="shared" si="64"/>
        <v>-4.3584590904372611E-2</v>
      </c>
    </row>
    <row r="333" spans="1:42" x14ac:dyDescent="0.35">
      <c r="A333">
        <f t="shared" si="60"/>
        <v>630.81522988143831</v>
      </c>
      <c r="B333">
        <f t="shared" si="61"/>
        <v>1.6850362167900994</v>
      </c>
      <c r="C333">
        <f t="shared" si="65"/>
        <v>1.7254862934407917</v>
      </c>
      <c r="D333">
        <f t="shared" si="66"/>
        <v>-4.0450076650692335E-2</v>
      </c>
      <c r="E333">
        <f t="shared" si="62"/>
        <v>28.512023800542629</v>
      </c>
      <c r="F333">
        <f t="shared" si="62"/>
        <v>2.7695772987071283</v>
      </c>
      <c r="AE333" s="28">
        <f>'RIAA Reference'!B324</f>
        <v>630.81522988143831</v>
      </c>
      <c r="AF333" s="4">
        <f t="shared" si="67"/>
        <v>3963.5289839361662</v>
      </c>
      <c r="AG333" s="28" t="str">
        <f t="shared" si="68"/>
        <v>7645.46706378225j</v>
      </c>
      <c r="AH333" s="28" t="str">
        <f t="shared" si="69"/>
        <v>3320+2523.00413104814j</v>
      </c>
      <c r="AI333" s="28" t="str">
        <f t="shared" si="70"/>
        <v>1709.70922398868+2413.28054961009j</v>
      </c>
      <c r="AJ333" s="28">
        <f t="shared" si="71"/>
        <v>28.512023800542629</v>
      </c>
      <c r="AK333" s="28">
        <f t="shared" si="72"/>
        <v>2.7695772987071283</v>
      </c>
      <c r="AL333" s="28">
        <f t="shared" si="73"/>
        <v>0.1037294868429639</v>
      </c>
      <c r="AM333" s="28">
        <f t="shared" si="74"/>
        <v>-19.681955411686999</v>
      </c>
      <c r="AN333" s="28">
        <f t="shared" si="63"/>
        <v>1.6850362167900994</v>
      </c>
      <c r="AO333" s="4">
        <f>'RIAA Reference'!H324</f>
        <v>1.7254862934407917</v>
      </c>
      <c r="AP333" s="9">
        <f t="shared" si="64"/>
        <v>-4.0450076650692335E-2</v>
      </c>
    </row>
    <row r="334" spans="1:42" x14ac:dyDescent="0.35">
      <c r="A334">
        <f t="shared" si="60"/>
        <v>644.35819009122633</v>
      </c>
      <c r="B334">
        <f t="shared" si="61"/>
        <v>1.6036376292938184</v>
      </c>
      <c r="C334">
        <f t="shared" si="65"/>
        <v>1.6409913953231672</v>
      </c>
      <c r="D334">
        <f t="shared" si="66"/>
        <v>-3.7353766029348812E-2</v>
      </c>
      <c r="E334">
        <f t="shared" si="62"/>
        <v>28.501945499547723</v>
      </c>
      <c r="F334">
        <f t="shared" si="62"/>
        <v>2.7437438327721555</v>
      </c>
      <c r="AE334" s="28">
        <f>'RIAA Reference'!B325</f>
        <v>644.35819009122633</v>
      </c>
      <c r="AF334" s="4">
        <f t="shared" si="67"/>
        <v>4048.6219125420243</v>
      </c>
      <c r="AG334" s="28" t="str">
        <f t="shared" si="68"/>
        <v>7484.77653819836j</v>
      </c>
      <c r="AH334" s="28" t="str">
        <f t="shared" si="69"/>
        <v>3320+2469.97625760546j</v>
      </c>
      <c r="AI334" s="28" t="str">
        <f t="shared" si="70"/>
        <v>1702.10398342714+2383.56593652943j</v>
      </c>
      <c r="AJ334" s="28">
        <f t="shared" si="71"/>
        <v>28.501945499547723</v>
      </c>
      <c r="AK334" s="28">
        <f t="shared" si="72"/>
        <v>2.7437438327721555</v>
      </c>
      <c r="AL334" s="28">
        <f t="shared" si="73"/>
        <v>0.10276194130232805</v>
      </c>
      <c r="AM334" s="28">
        <f t="shared" si="74"/>
        <v>-19.763353999183281</v>
      </c>
      <c r="AN334" s="28">
        <f t="shared" si="63"/>
        <v>1.6036376292938184</v>
      </c>
      <c r="AO334" s="4">
        <f>'RIAA Reference'!H325</f>
        <v>1.6409913953231672</v>
      </c>
      <c r="AP334" s="9">
        <f t="shared" si="64"/>
        <v>-3.7353766029348812E-2</v>
      </c>
    </row>
    <row r="335" spans="1:42" x14ac:dyDescent="0.35">
      <c r="A335">
        <f t="shared" si="60"/>
        <v>658.23797092158873</v>
      </c>
      <c r="B335">
        <f t="shared" si="61"/>
        <v>1.5231113058633885</v>
      </c>
      <c r="C335">
        <f t="shared" si="65"/>
        <v>1.5574108229297399</v>
      </c>
      <c r="D335">
        <f t="shared" si="66"/>
        <v>-3.429951706635137E-2</v>
      </c>
      <c r="E335">
        <f t="shared" si="62"/>
        <v>28.491724170874527</v>
      </c>
      <c r="F335">
        <f t="shared" si="62"/>
        <v>2.7184243095916973</v>
      </c>
      <c r="AE335" s="28">
        <f>'RIAA Reference'!B326</f>
        <v>658.23797092158873</v>
      </c>
      <c r="AF335" s="4">
        <f t="shared" si="67"/>
        <v>4135.8311475222299</v>
      </c>
      <c r="AG335" s="28" t="str">
        <f t="shared" si="68"/>
        <v>7326.95055047999j</v>
      </c>
      <c r="AH335" s="28" t="str">
        <f t="shared" si="69"/>
        <v>3320+2417.8936816584j</v>
      </c>
      <c r="AI335" s="28" t="str">
        <f t="shared" si="70"/>
        <v>1694.25912179253+2354.65393501871j</v>
      </c>
      <c r="AJ335" s="28">
        <f t="shared" si="71"/>
        <v>28.491724170874527</v>
      </c>
      <c r="AK335" s="28">
        <f t="shared" si="72"/>
        <v>2.7184243095916973</v>
      </c>
      <c r="AL335" s="28">
        <f t="shared" si="73"/>
        <v>0.10181364455399619</v>
      </c>
      <c r="AM335" s="28">
        <f t="shared" si="74"/>
        <v>-19.84388032261371</v>
      </c>
      <c r="AN335" s="28">
        <f t="shared" si="63"/>
        <v>1.5231113058633885</v>
      </c>
      <c r="AO335" s="4">
        <f>'RIAA Reference'!H326</f>
        <v>1.5574108229297399</v>
      </c>
      <c r="AP335" s="9">
        <f t="shared" si="64"/>
        <v>-3.429951706635137E-2</v>
      </c>
    </row>
    <row r="336" spans="1:42" x14ac:dyDescent="0.35">
      <c r="A336">
        <f t="shared" si="60"/>
        <v>672.46394654316327</v>
      </c>
      <c r="B336">
        <f t="shared" si="61"/>
        <v>1.4434239846740273</v>
      </c>
      <c r="C336">
        <f t="shared" si="65"/>
        <v>1.474715097445477</v>
      </c>
      <c r="D336">
        <f t="shared" si="66"/>
        <v>-3.1291112771449692E-2</v>
      </c>
      <c r="E336">
        <f t="shared" si="62"/>
        <v>28.481346910086497</v>
      </c>
      <c r="F336">
        <f t="shared" si="62"/>
        <v>2.6935986094226285</v>
      </c>
      <c r="AE336" s="28">
        <f>'RIAA Reference'!B327</f>
        <v>672.46394654316327</v>
      </c>
      <c r="AF336" s="4">
        <f t="shared" si="67"/>
        <v>4225.2155885280026</v>
      </c>
      <c r="AG336" s="28" t="str">
        <f t="shared" si="68"/>
        <v>7171.94890251444j</v>
      </c>
      <c r="AH336" s="28" t="str">
        <f t="shared" si="69"/>
        <v>3320+2366.74313782976j</v>
      </c>
      <c r="AI336" s="28" t="str">
        <f t="shared" si="70"/>
        <v>1686.16525267233+2326.53047705664j</v>
      </c>
      <c r="AJ336" s="28">
        <f t="shared" si="71"/>
        <v>28.481346910086497</v>
      </c>
      <c r="AK336" s="28">
        <f t="shared" si="72"/>
        <v>2.6935986094226285</v>
      </c>
      <c r="AL336" s="28">
        <f t="shared" si="73"/>
        <v>0.10088384304953686</v>
      </c>
      <c r="AM336" s="28">
        <f t="shared" si="74"/>
        <v>-19.923567643803072</v>
      </c>
      <c r="AN336" s="28">
        <f t="shared" si="63"/>
        <v>1.4434239846740273</v>
      </c>
      <c r="AO336" s="4">
        <f>'RIAA Reference'!H327</f>
        <v>1.474715097445477</v>
      </c>
      <c r="AP336" s="9">
        <f t="shared" si="64"/>
        <v>-3.1291112771449692E-2</v>
      </c>
    </row>
    <row r="337" spans="1:42" x14ac:dyDescent="0.35">
      <c r="A337">
        <f t="shared" si="60"/>
        <v>687.04577745522602</v>
      </c>
      <c r="B337">
        <f t="shared" si="61"/>
        <v>1.3645397627963409</v>
      </c>
      <c r="C337">
        <f t="shared" si="65"/>
        <v>1.3928720137065804</v>
      </c>
      <c r="D337">
        <f t="shared" si="66"/>
        <v>-2.8332250910239498E-2</v>
      </c>
      <c r="E337">
        <f t="shared" si="62"/>
        <v>28.470800837743415</v>
      </c>
      <c r="F337">
        <f t="shared" si="62"/>
        <v>2.6692464148461408</v>
      </c>
      <c r="AE337" s="28">
        <f>'RIAA Reference'!B328</f>
        <v>687.04577745522602</v>
      </c>
      <c r="AF337" s="4">
        <f t="shared" si="67"/>
        <v>4316.8359342664517</v>
      </c>
      <c r="AG337" s="28" t="str">
        <f t="shared" si="68"/>
        <v>7019.73175827439j</v>
      </c>
      <c r="AH337" s="28" t="str">
        <f t="shared" si="69"/>
        <v>3320+2316.51148023055j</v>
      </c>
      <c r="AI337" s="28" t="str">
        <f t="shared" si="70"/>
        <v>1677.8129273113+2299.18111617475j</v>
      </c>
      <c r="AJ337" s="28">
        <f t="shared" si="71"/>
        <v>28.470800837743415</v>
      </c>
      <c r="AK337" s="28">
        <f t="shared" si="72"/>
        <v>2.6692464148461408</v>
      </c>
      <c r="AL337" s="28">
        <f t="shared" si="73"/>
        <v>9.9971775836933854E-2</v>
      </c>
      <c r="AM337" s="28">
        <f t="shared" si="74"/>
        <v>-20.002451865680758</v>
      </c>
      <c r="AN337" s="28">
        <f t="shared" si="63"/>
        <v>1.3645397627963409</v>
      </c>
      <c r="AO337" s="4">
        <f>'RIAA Reference'!H328</f>
        <v>1.3928720137065804</v>
      </c>
      <c r="AP337" s="9">
        <f t="shared" si="64"/>
        <v>-2.8332250910239498E-2</v>
      </c>
    </row>
    <row r="338" spans="1:42" x14ac:dyDescent="0.35">
      <c r="A338">
        <f t="shared" si="60"/>
        <v>701.99341995940256</v>
      </c>
      <c r="B338">
        <f t="shared" si="61"/>
        <v>1.2864201027809554</v>
      </c>
      <c r="C338">
        <f t="shared" si="65"/>
        <v>1.3118466369885668</v>
      </c>
      <c r="D338">
        <f t="shared" si="66"/>
        <v>-2.5426534207611429E-2</v>
      </c>
      <c r="E338">
        <f t="shared" si="62"/>
        <v>28.460073113937536</v>
      </c>
      <c r="F338">
        <f t="shared" si="62"/>
        <v>2.6453472250688015</v>
      </c>
      <c r="AE338" s="28">
        <f>'RIAA Reference'!B329</f>
        <v>701.99341995940256</v>
      </c>
      <c r="AF338" s="4">
        <f t="shared" si="67"/>
        <v>4410.7547420256669</v>
      </c>
      <c r="AG338" s="28" t="str">
        <f t="shared" si="68"/>
        <v>6870.2596438435j</v>
      </c>
      <c r="AH338" s="28" t="str">
        <f t="shared" si="69"/>
        <v>3320+2267.18568246836j</v>
      </c>
      <c r="AI338" s="28" t="str">
        <f t="shared" si="70"/>
        <v>1669.19265290031+2272.59100440398j</v>
      </c>
      <c r="AJ338" s="28">
        <f t="shared" si="71"/>
        <v>28.460073113937536</v>
      </c>
      <c r="AK338" s="28">
        <f t="shared" si="72"/>
        <v>2.6453472250688015</v>
      </c>
      <c r="AL338" s="28">
        <f t="shared" si="73"/>
        <v>9.9076675096209918E-2</v>
      </c>
      <c r="AM338" s="28">
        <f t="shared" si="74"/>
        <v>-20.080571525696143</v>
      </c>
      <c r="AN338" s="28">
        <f t="shared" si="63"/>
        <v>1.2864201027809554</v>
      </c>
      <c r="AO338" s="4">
        <f>'RIAA Reference'!H329</f>
        <v>1.3118466369885668</v>
      </c>
      <c r="AP338" s="9">
        <f t="shared" si="64"/>
        <v>-2.5426534207611429E-2</v>
      </c>
    </row>
    <row r="339" spans="1:42" x14ac:dyDescent="0.35">
      <c r="A339">
        <f t="shared" si="60"/>
        <v>717.31713596970974</v>
      </c>
      <c r="B339">
        <f t="shared" si="61"/>
        <v>1.209023844977978</v>
      </c>
      <c r="C339">
        <f t="shared" si="65"/>
        <v>1.2316013060100408</v>
      </c>
      <c r="D339">
        <f t="shared" si="66"/>
        <v>-2.2577461032062818E-2</v>
      </c>
      <c r="E339">
        <f t="shared" si="62"/>
        <v>28.449150955122807</v>
      </c>
      <c r="F339">
        <f t="shared" si="62"/>
        <v>2.6218803710889671</v>
      </c>
      <c r="AE339" s="28">
        <f>'RIAA Reference'!B330</f>
        <v>717.31713596970974</v>
      </c>
      <c r="AF339" s="4">
        <f t="shared" si="67"/>
        <v>4507.0364893130218</v>
      </c>
      <c r="AG339" s="28" t="str">
        <f t="shared" si="68"/>
        <v>6723.49344738702j</v>
      </c>
      <c r="AH339" s="28" t="str">
        <f t="shared" si="69"/>
        <v>3320+2218.75283763772j</v>
      </c>
      <c r="AI339" s="28" t="str">
        <f t="shared" si="70"/>
        <v>1660.29491313389+2246.74486923555j</v>
      </c>
      <c r="AJ339" s="28">
        <f t="shared" si="71"/>
        <v>28.449150955122807</v>
      </c>
      <c r="AK339" s="28">
        <f t="shared" si="72"/>
        <v>2.6218803710889671</v>
      </c>
      <c r="AL339" s="28">
        <f t="shared" si="73"/>
        <v>9.8197766707452117E-2</v>
      </c>
      <c r="AM339" s="28">
        <f t="shared" si="74"/>
        <v>-20.157967783499121</v>
      </c>
      <c r="AN339" s="28">
        <f t="shared" si="63"/>
        <v>1.209023844977978</v>
      </c>
      <c r="AO339" s="4">
        <f>'RIAA Reference'!H330</f>
        <v>1.2316013060100408</v>
      </c>
      <c r="AP339" s="9">
        <f t="shared" si="64"/>
        <v>-2.2577461032062818E-2</v>
      </c>
    </row>
    <row r="340" spans="1:42" x14ac:dyDescent="0.35">
      <c r="A340">
        <f t="shared" si="60"/>
        <v>733.0275031716576</v>
      </c>
      <c r="B340">
        <f t="shared" si="61"/>
        <v>1.1323072255632423</v>
      </c>
      <c r="C340">
        <f t="shared" si="65"/>
        <v>1.1520956421628876</v>
      </c>
      <c r="D340">
        <f t="shared" si="66"/>
        <v>-1.9788416599645364E-2</v>
      </c>
      <c r="E340">
        <f t="shared" si="62"/>
        <v>28.4380216533641</v>
      </c>
      <c r="F340">
        <f t="shared" si="62"/>
        <v>2.5988250317687505</v>
      </c>
      <c r="AE340" s="28">
        <f>'RIAA Reference'!B331</f>
        <v>733.0275031716576</v>
      </c>
      <c r="AF340" s="4">
        <f t="shared" si="67"/>
        <v>4605.7476376866962</v>
      </c>
      <c r="AG340" s="28" t="str">
        <f t="shared" si="68"/>
        <v>6579.39441906775j</v>
      </c>
      <c r="AH340" s="28" t="str">
        <f t="shared" si="69"/>
        <v>3320+2171.20015829236j</v>
      </c>
      <c r="AI340" s="28" t="str">
        <f t="shared" si="70"/>
        <v>1651.11019115738+2221.62699075619j</v>
      </c>
      <c r="AJ340" s="28">
        <f t="shared" si="71"/>
        <v>28.4380216533641</v>
      </c>
      <c r="AK340" s="28">
        <f t="shared" si="72"/>
        <v>2.5988250317687505</v>
      </c>
      <c r="AL340" s="28">
        <f t="shared" si="73"/>
        <v>9.7334270852761945E-2</v>
      </c>
      <c r="AM340" s="28">
        <f t="shared" si="74"/>
        <v>-20.234684402913857</v>
      </c>
      <c r="AN340" s="28">
        <f t="shared" si="63"/>
        <v>1.1323072255632423</v>
      </c>
      <c r="AO340" s="4">
        <f>'RIAA Reference'!H331</f>
        <v>1.1520956421628876</v>
      </c>
      <c r="AP340" s="9">
        <f t="shared" si="64"/>
        <v>-1.9788416599645364E-2</v>
      </c>
    </row>
    <row r="341" spans="1:42" x14ac:dyDescent="0.35">
      <c r="A341">
        <f t="shared" ref="A341:A404" si="75">AE341</f>
        <v>749.13542554363141</v>
      </c>
      <c r="B341">
        <f t="shared" ref="B341:B404" si="76">AN341</f>
        <v>1.0562239002316471</v>
      </c>
      <c r="C341">
        <f t="shared" si="65"/>
        <v>1.0732865649643026</v>
      </c>
      <c r="D341">
        <f t="shared" si="66"/>
        <v>-1.7062664732655497E-2</v>
      </c>
      <c r="E341">
        <f t="shared" ref="E341:F404" si="77">AJ341</f>
        <v>28.426672598129958</v>
      </c>
      <c r="F341">
        <f t="shared" si="77"/>
        <v>2.5761602508551054</v>
      </c>
      <c r="AE341" s="28">
        <f>'RIAA Reference'!B332</f>
        <v>749.13542554363141</v>
      </c>
      <c r="AF341" s="4">
        <f t="shared" si="67"/>
        <v>4706.9566988634715</v>
      </c>
      <c r="AG341" s="28" t="str">
        <f t="shared" si="68"/>
        <v>6437.92417090796j</v>
      </c>
      <c r="AH341" s="28" t="str">
        <f t="shared" si="69"/>
        <v>3320+2124.51497639963j</v>
      </c>
      <c r="AI341" s="28" t="str">
        <f t="shared" si="70"/>
        <v>1641.62899501759+2197.22117913747j</v>
      </c>
      <c r="AJ341" s="28">
        <f t="shared" si="71"/>
        <v>28.426672598129958</v>
      </c>
      <c r="AK341" s="28">
        <f t="shared" si="72"/>
        <v>2.5761602508551054</v>
      </c>
      <c r="AL341" s="28">
        <f t="shared" si="73"/>
        <v>9.6485402653749178E-2</v>
      </c>
      <c r="AM341" s="28">
        <f t="shared" si="74"/>
        <v>-20.310767728245452</v>
      </c>
      <c r="AN341" s="28">
        <f t="shared" ref="AN341:AN404" si="78">AM341-$AM$15+$AO$15</f>
        <v>1.0562239002316471</v>
      </c>
      <c r="AO341" s="4">
        <f>'RIAA Reference'!H332</f>
        <v>1.0732865649643026</v>
      </c>
      <c r="AP341" s="9">
        <f t="shared" ref="AP341:AP404" si="79">AN341-AO341</f>
        <v>-1.7062664732655497E-2</v>
      </c>
    </row>
    <row r="342" spans="1:42" x14ac:dyDescent="0.35">
      <c r="A342">
        <f t="shared" si="75"/>
        <v>765.65214425430611</v>
      </c>
      <c r="B342">
        <f t="shared" si="76"/>
        <v>0.98072497351642385</v>
      </c>
      <c r="C342">
        <f t="shared" ref="C342:C405" si="80">AO342</f>
        <v>0.99512831371395616</v>
      </c>
      <c r="D342">
        <f t="shared" ref="D342:D405" si="81">AP342</f>
        <v>-1.4403340197532311E-2</v>
      </c>
      <c r="E342">
        <f t="shared" si="77"/>
        <v>28.415091300745566</v>
      </c>
      <c r="F342">
        <f t="shared" si="77"/>
        <v>2.5538649549977155</v>
      </c>
      <c r="AE342" s="28">
        <f>'RIAA Reference'!B333</f>
        <v>765.65214425430611</v>
      </c>
      <c r="AF342" s="4">
        <f t="shared" ref="AF342:AF405" si="82">AE342*2*PI()</f>
        <v>4810.7343031892015</v>
      </c>
      <c r="AG342" s="28" t="str">
        <f t="shared" ref="AG342:AG405" si="83">COMPLEX(0,1/$AF342/AG$15/0.000000001,"j")</f>
        <v>6299.04467659779j</v>
      </c>
      <c r="AH342" s="28" t="str">
        <f t="shared" ref="AH342:AH405" si="84">COMPLEX($AH$9,1/$AF342/AH$15/0.000000001,"j")</f>
        <v>3320+2078.68474327727j</v>
      </c>
      <c r="AI342" s="28" t="str">
        <f t="shared" ref="AI342:AI405" si="85">IMDIV(1,IMSUM(IMDIV(1,AG342),IMDIV(1,AH342),IMDIV(1,$AI$13)))</f>
        <v>1631.84188572448+2173.51075267945j</v>
      </c>
      <c r="AJ342" s="28">
        <f t="shared" ref="AJ342:AJ405" si="86">IF(G325&lt;&gt;"",IMABS(IMSUM(AI342,$AI$9))/1000-$G$4,IMABS(IMSUM(AI342,$AI$9))/1000)</f>
        <v>28.415091300745566</v>
      </c>
      <c r="AK342" s="28">
        <f t="shared" ref="AK342:AK405" si="87">IMABS(IMDIV(1,IMSUM(IMDIV(1,AI342),IMDIV(1,$AI$9))))/1000</f>
        <v>2.5538649549977155</v>
      </c>
      <c r="AL342" s="28">
        <f t="shared" ref="AL342:AL405" si="88">IMABS(IMDIV(AI342,IMSUM(AI342,$AI$9)))</f>
        <v>9.5650372846356246E-2</v>
      </c>
      <c r="AM342" s="28">
        <f t="shared" ref="AM342:AM405" si="89">20*LOG(AL342)</f>
        <v>-20.386266654960675</v>
      </c>
      <c r="AN342" s="28">
        <f t="shared" si="78"/>
        <v>0.98072497351642385</v>
      </c>
      <c r="AO342" s="4">
        <f>'RIAA Reference'!H333</f>
        <v>0.99512831371395616</v>
      </c>
      <c r="AP342" s="9">
        <f t="shared" si="79"/>
        <v>-1.4403340197532311E-2</v>
      </c>
    </row>
    <row r="343" spans="1:42" x14ac:dyDescent="0.35">
      <c r="A343">
        <f t="shared" si="75"/>
        <v>782.58924895042821</v>
      </c>
      <c r="B343">
        <f t="shared" si="76"/>
        <v>0.90575903369079969</v>
      </c>
      <c r="C343">
        <f t="shared" si="80"/>
        <v>0.91757247533080721</v>
      </c>
      <c r="D343">
        <f t="shared" si="81"/>
        <v>-1.1813441640007527E-2</v>
      </c>
      <c r="E343">
        <f t="shared" si="77"/>
        <v>28.403265421613593</v>
      </c>
      <c r="F343">
        <f t="shared" si="77"/>
        <v>2.5319179728142589</v>
      </c>
      <c r="AE343" s="28">
        <f>'RIAA Reference'!B334</f>
        <v>782.58924895042821</v>
      </c>
      <c r="AF343" s="4">
        <f t="shared" si="82"/>
        <v>4917.1532705620384</v>
      </c>
      <c r="AG343" s="28" t="str">
        <f t="shared" si="83"/>
        <v>6162.71827125019j</v>
      </c>
      <c r="AH343" s="28" t="str">
        <f t="shared" si="84"/>
        <v>3320+2033.69702951256j</v>
      </c>
      <c r="AI343" s="28" t="str">
        <f t="shared" si="85"/>
        <v>1621.73950802002+2150.47851663049j</v>
      </c>
      <c r="AJ343" s="28">
        <f t="shared" si="86"/>
        <v>28.403265421613593</v>
      </c>
      <c r="AK343" s="28">
        <f t="shared" si="87"/>
        <v>2.5319179728142589</v>
      </c>
      <c r="AL343" s="28">
        <f t="shared" si="88"/>
        <v>9.4828388494916177E-2</v>
      </c>
      <c r="AM343" s="28">
        <f t="shared" si="89"/>
        <v>-20.461232594786299</v>
      </c>
      <c r="AN343" s="28">
        <f t="shared" si="78"/>
        <v>0.90575903369079969</v>
      </c>
      <c r="AO343" s="4">
        <f>'RIAA Reference'!H334</f>
        <v>0.91757247533080721</v>
      </c>
      <c r="AP343" s="9">
        <f t="shared" si="79"/>
        <v>-1.1813441640007527E-2</v>
      </c>
    </row>
    <row r="344" spans="1:42" x14ac:dyDescent="0.35">
      <c r="A344">
        <f t="shared" si="75"/>
        <v>799.95868944982431</v>
      </c>
      <c r="B344">
        <f t="shared" si="76"/>
        <v>0.83127219321167134</v>
      </c>
      <c r="C344">
        <f t="shared" si="80"/>
        <v>0.8405680183394707</v>
      </c>
      <c r="D344">
        <f t="shared" si="81"/>
        <v>-9.295825127799362E-3</v>
      </c>
      <c r="E344">
        <f t="shared" si="77"/>
        <v>28.391182800300555</v>
      </c>
      <c r="F344">
        <f t="shared" si="77"/>
        <v>2.5102980550575253</v>
      </c>
      <c r="AE344" s="28">
        <f>'RIAA Reference'!B335</f>
        <v>799.95868944982431</v>
      </c>
      <c r="AF344" s="4">
        <f t="shared" si="82"/>
        <v>5026.2886839017738</v>
      </c>
      <c r="AG344" s="28" t="str">
        <f t="shared" si="83"/>
        <v>6028.90765110349j</v>
      </c>
      <c r="AH344" s="28" t="str">
        <f t="shared" si="84"/>
        <v>3320+1989.53952486415j</v>
      </c>
      <c r="AI344" s="28" t="str">
        <f t="shared" si="85"/>
        <v>1611.31262393831+2128.10674302625j</v>
      </c>
      <c r="AJ344" s="28">
        <f t="shared" si="86"/>
        <v>28.391182800300555</v>
      </c>
      <c r="AK344" s="28">
        <f t="shared" si="87"/>
        <v>2.5102980550575253</v>
      </c>
      <c r="AL344" s="28">
        <f t="shared" si="88"/>
        <v>9.4018653747472661E-2</v>
      </c>
      <c r="AM344" s="28">
        <f t="shared" si="89"/>
        <v>-20.535719435265428</v>
      </c>
      <c r="AN344" s="28">
        <f t="shared" si="78"/>
        <v>0.83127219321167134</v>
      </c>
      <c r="AO344" s="4">
        <f>'RIAA Reference'!H335</f>
        <v>0.8405680183394707</v>
      </c>
      <c r="AP344" s="9">
        <f t="shared" si="79"/>
        <v>-9.295825127799362E-3</v>
      </c>
    </row>
    <row r="345" spans="1:42" x14ac:dyDescent="0.35">
      <c r="A345">
        <f t="shared" si="75"/>
        <v>817.77278785515477</v>
      </c>
      <c r="B345">
        <f t="shared" si="76"/>
        <v>0.75720813467187087</v>
      </c>
      <c r="C345">
        <f t="shared" si="80"/>
        <v>0.76406133297446543</v>
      </c>
      <c r="D345">
        <f t="shared" si="81"/>
        <v>-6.8531983025945653E-3</v>
      </c>
      <c r="E345">
        <f t="shared" si="77"/>
        <v>28.378831488570093</v>
      </c>
      <c r="F345">
        <f t="shared" si="77"/>
        <v>2.4889838959413795</v>
      </c>
      <c r="AE345" s="28">
        <f>'RIAA Reference'!B336</f>
        <v>817.77278785515477</v>
      </c>
      <c r="AF345" s="4">
        <f t="shared" si="82"/>
        <v>5138.2179652627974</v>
      </c>
      <c r="AG345" s="28" t="str">
        <f t="shared" si="83"/>
        <v>5897.57587317151j</v>
      </c>
      <c r="AH345" s="28" t="str">
        <f t="shared" si="84"/>
        <v>3320+1946.2000381466j</v>
      </c>
      <c r="AI345" s="28" t="str">
        <f t="shared" si="85"/>
        <v>1600.55214922445+2106.3771518135j</v>
      </c>
      <c r="AJ345" s="28">
        <f t="shared" si="86"/>
        <v>28.378831488570093</v>
      </c>
      <c r="AK345" s="28">
        <f t="shared" si="87"/>
        <v>2.4889838959413795</v>
      </c>
      <c r="AL345" s="28">
        <f t="shared" si="88"/>
        <v>9.322037063450854E-2</v>
      </c>
      <c r="AM345" s="28">
        <f t="shared" si="89"/>
        <v>-20.609783493805228</v>
      </c>
      <c r="AN345" s="28">
        <f t="shared" si="78"/>
        <v>0.75720813467187087</v>
      </c>
      <c r="AO345" s="4">
        <f>'RIAA Reference'!H336</f>
        <v>0.76406133297446543</v>
      </c>
      <c r="AP345" s="9">
        <f t="shared" si="79"/>
        <v>-6.8531983025945653E-3</v>
      </c>
    </row>
    <row r="346" spans="1:42" x14ac:dyDescent="0.35">
      <c r="A346">
        <f t="shared" si="75"/>
        <v>836.04425110451336</v>
      </c>
      <c r="B346">
        <f t="shared" si="76"/>
        <v>0.68350816223625488</v>
      </c>
      <c r="C346">
        <f t="shared" si="80"/>
        <v>0.68799627737303393</v>
      </c>
      <c r="D346">
        <f t="shared" si="81"/>
        <v>-4.4881151367790473E-3</v>
      </c>
      <c r="E346">
        <f t="shared" si="77"/>
        <v>28.366199786428925</v>
      </c>
      <c r="F346">
        <f t="shared" si="77"/>
        <v>2.4679541556853462</v>
      </c>
      <c r="AE346" s="28">
        <f>'RIAA Reference'!B337</f>
        <v>836.04425110451336</v>
      </c>
      <c r="AF346" s="4">
        <f t="shared" si="82"/>
        <v>5253.0209546918386</v>
      </c>
      <c r="AG346" s="28" t="str">
        <f t="shared" si="83"/>
        <v>5768.68635484208j</v>
      </c>
      <c r="AH346" s="28" t="str">
        <f t="shared" si="84"/>
        <v>3320+1903.66649709788j</v>
      </c>
      <c r="AI346" s="28" t="str">
        <f t="shared" si="85"/>
        <v>1589.44919266072+2085.27089354582j</v>
      </c>
      <c r="AJ346" s="28">
        <f t="shared" si="86"/>
        <v>28.366199786428925</v>
      </c>
      <c r="AK346" s="28">
        <f t="shared" si="87"/>
        <v>2.4679541556853462</v>
      </c>
      <c r="AL346" s="28">
        <f t="shared" si="88"/>
        <v>9.2432739913308942E-2</v>
      </c>
      <c r="AM346" s="28">
        <f t="shared" si="89"/>
        <v>-20.683483466240844</v>
      </c>
      <c r="AN346" s="28">
        <f t="shared" si="78"/>
        <v>0.68350816223625488</v>
      </c>
      <c r="AO346" s="4">
        <f>'RIAA Reference'!H337</f>
        <v>0.68799627737303393</v>
      </c>
      <c r="AP346" s="9">
        <f t="shared" si="79"/>
        <v>-4.4881151367790473E-3</v>
      </c>
    </row>
    <row r="347" spans="1:42" x14ac:dyDescent="0.35">
      <c r="A347">
        <f t="shared" si="75"/>
        <v>854.78618397565538</v>
      </c>
      <c r="B347">
        <f t="shared" si="76"/>
        <v>0.61011125854945591</v>
      </c>
      <c r="C347">
        <f t="shared" si="80"/>
        <v>0.61231422983271733</v>
      </c>
      <c r="D347">
        <f t="shared" si="81"/>
        <v>-2.2029712832614123E-3</v>
      </c>
      <c r="E347">
        <f t="shared" si="77"/>
        <v>28.35327628123045</v>
      </c>
      <c r="F347">
        <f t="shared" si="77"/>
        <v>2.4471874843386767</v>
      </c>
      <c r="AE347" s="28">
        <f>'RIAA Reference'!B338</f>
        <v>854.78618397565538</v>
      </c>
      <c r="AF347" s="4">
        <f t="shared" si="82"/>
        <v>5370.779991935945</v>
      </c>
      <c r="AG347" s="28" t="str">
        <f t="shared" si="83"/>
        <v>5642.20287342422j</v>
      </c>
      <c r="AH347" s="28" t="str">
        <f t="shared" si="84"/>
        <v>3320+1861.92694822999j</v>
      </c>
      <c r="AI347" s="28" t="str">
        <f t="shared" si="85"/>
        <v>1577.99509832614+2064.76853395971j</v>
      </c>
      <c r="AJ347" s="28">
        <f t="shared" si="86"/>
        <v>28.35327628123045</v>
      </c>
      <c r="AK347" s="28">
        <f t="shared" si="87"/>
        <v>2.4471874843386767</v>
      </c>
      <c r="AL347" s="28">
        <f t="shared" si="88"/>
        <v>9.1654961960250206E-2</v>
      </c>
      <c r="AM347" s="28">
        <f t="shared" si="89"/>
        <v>-20.756880369927643</v>
      </c>
      <c r="AN347" s="28">
        <f t="shared" si="78"/>
        <v>0.61011125854945591</v>
      </c>
      <c r="AO347" s="4">
        <f>'RIAA Reference'!H338</f>
        <v>0.61231422983271733</v>
      </c>
      <c r="AP347" s="9">
        <f t="shared" si="79"/>
        <v>-2.2029712832614123E-3</v>
      </c>
    </row>
    <row r="348" spans="1:42" x14ac:dyDescent="0.35">
      <c r="A348">
        <f t="shared" si="75"/>
        <v>874.01210256128229</v>
      </c>
      <c r="B348">
        <f t="shared" si="76"/>
        <v>0.53695414711846157</v>
      </c>
      <c r="C348">
        <f t="shared" si="80"/>
        <v>0.53695414711846157</v>
      </c>
      <c r="D348">
        <f t="shared" si="81"/>
        <v>0</v>
      </c>
      <c r="E348">
        <f t="shared" si="77"/>
        <v>28.340049889853621</v>
      </c>
      <c r="F348">
        <f t="shared" si="77"/>
        <v>2.426662546946166</v>
      </c>
      <c r="AE348" s="28">
        <f>'RIAA Reference'!B339</f>
        <v>874.01210256128229</v>
      </c>
      <c r="AF348" s="4">
        <f t="shared" si="82"/>
        <v>5491.5800011101865</v>
      </c>
      <c r="AG348" s="28" t="str">
        <f t="shared" si="83"/>
        <v>5518.08956564489j</v>
      </c>
      <c r="AH348" s="28" t="str">
        <f t="shared" si="84"/>
        <v>3320+1820.96955666282j</v>
      </c>
      <c r="AI348" s="28" t="str">
        <f t="shared" si="85"/>
        <v>1566.18149078849+2044.85004076045j</v>
      </c>
      <c r="AJ348" s="28">
        <f t="shared" si="86"/>
        <v>28.340049889853621</v>
      </c>
      <c r="AK348" s="28">
        <f t="shared" si="87"/>
        <v>2.426662546946166</v>
      </c>
      <c r="AL348" s="28">
        <f t="shared" si="88"/>
        <v>9.0886237713339341E-2</v>
      </c>
      <c r="AM348" s="28">
        <f t="shared" si="89"/>
        <v>-20.830037481358637</v>
      </c>
      <c r="AN348" s="28">
        <f t="shared" si="78"/>
        <v>0.53695414711846157</v>
      </c>
      <c r="AO348" s="4">
        <f>'RIAA Reference'!H339</f>
        <v>0.53695414711846157</v>
      </c>
      <c r="AP348" s="9">
        <f t="shared" si="79"/>
        <v>0</v>
      </c>
    </row>
    <row r="349" spans="1:42" x14ac:dyDescent="0.35">
      <c r="A349">
        <f t="shared" si="75"/>
        <v>893.7359482335969</v>
      </c>
      <c r="B349">
        <f t="shared" si="76"/>
        <v>0.46397136018879737</v>
      </c>
      <c r="C349">
        <f t="shared" si="80"/>
        <v>0.46185262881484768</v>
      </c>
      <c r="D349">
        <f t="shared" si="81"/>
        <v>2.1187313739496894E-3</v>
      </c>
      <c r="E349">
        <f t="shared" si="77"/>
        <v>28.326509903950619</v>
      </c>
      <c r="F349">
        <f t="shared" si="77"/>
        <v>2.4063580501170412</v>
      </c>
      <c r="AE349" s="28">
        <f>'RIAA Reference'!B340</f>
        <v>893.7359482335969</v>
      </c>
      <c r="AF349" s="4">
        <f t="shared" si="82"/>
        <v>5615.5085784395515</v>
      </c>
      <c r="AG349" s="28" t="str">
        <f t="shared" si="83"/>
        <v>5396.31092709522j</v>
      </c>
      <c r="AH349" s="28" t="str">
        <f t="shared" si="84"/>
        <v>3320+1780.78260594142j</v>
      </c>
      <c r="AI349" s="28" t="str">
        <f t="shared" si="85"/>
        <v>1554.00032319849+2025.49477296577j</v>
      </c>
      <c r="AJ349" s="28">
        <f t="shared" si="86"/>
        <v>28.326509903950619</v>
      </c>
      <c r="AK349" s="28">
        <f t="shared" si="87"/>
        <v>2.4063580501170412</v>
      </c>
      <c r="AL349" s="28">
        <f t="shared" si="88"/>
        <v>9.0125769667305081E-2</v>
      </c>
      <c r="AM349" s="28">
        <f t="shared" si="89"/>
        <v>-20.903020268288302</v>
      </c>
      <c r="AN349" s="28">
        <f t="shared" si="78"/>
        <v>0.46397136018879737</v>
      </c>
      <c r="AO349" s="4">
        <f>'RIAA Reference'!H340</f>
        <v>0.46185262881484768</v>
      </c>
      <c r="AP349" s="9">
        <f t="shared" si="79"/>
        <v>2.1187313739496894E-3</v>
      </c>
    </row>
    <row r="350" spans="1:42" x14ac:dyDescent="0.35">
      <c r="A350">
        <f t="shared" si="75"/>
        <v>913.9721021169687</v>
      </c>
      <c r="B350">
        <f t="shared" si="76"/>
        <v>0.39109531215151394</v>
      </c>
      <c r="C350">
        <f t="shared" si="80"/>
        <v>0.38694398773269661</v>
      </c>
      <c r="D350">
        <f t="shared" si="81"/>
        <v>4.1513244188173259E-3</v>
      </c>
      <c r="E350">
        <f t="shared" si="77"/>
        <v>28.312646038221519</v>
      </c>
      <c r="F350">
        <f t="shared" si="77"/>
        <v>2.3862527700569713</v>
      </c>
      <c r="AE350" s="28">
        <f>'RIAA Reference'!B341</f>
        <v>913.9721021169687</v>
      </c>
      <c r="AF350" s="4">
        <f t="shared" si="82"/>
        <v>5742.6560831933784</v>
      </c>
      <c r="AG350" s="28" t="str">
        <f t="shared" si="83"/>
        <v>5276.83181162738j</v>
      </c>
      <c r="AH350" s="28" t="str">
        <f t="shared" si="84"/>
        <v>3320+1741.35449783704j</v>
      </c>
      <c r="AI350" s="28" t="str">
        <f t="shared" si="85"/>
        <v>1541.44392822093+2006.68147317296j</v>
      </c>
      <c r="AJ350" s="28">
        <f t="shared" si="86"/>
        <v>28.312646038221519</v>
      </c>
      <c r="AK350" s="28">
        <f t="shared" si="87"/>
        <v>2.3862527700569713</v>
      </c>
      <c r="AL350" s="28">
        <f t="shared" si="88"/>
        <v>8.9372762923482119E-2</v>
      </c>
      <c r="AM350" s="28">
        <f t="shared" si="89"/>
        <v>-20.975896316325585</v>
      </c>
      <c r="AN350" s="28">
        <f t="shared" si="78"/>
        <v>0.39109531215151394</v>
      </c>
      <c r="AO350" s="4">
        <f>'RIAA Reference'!H341</f>
        <v>0.38694398773269661</v>
      </c>
      <c r="AP350" s="9">
        <f t="shared" si="79"/>
        <v>4.1513244188173259E-3</v>
      </c>
    </row>
    <row r="351" spans="1:42" x14ac:dyDescent="0.35">
      <c r="A351">
        <f t="shared" si="75"/>
        <v>934.7354000884402</v>
      </c>
      <c r="B351">
        <f t="shared" si="76"/>
        <v>0.31825637853674538</v>
      </c>
      <c r="C351">
        <f t="shared" si="80"/>
        <v>0.31216032639337687</v>
      </c>
      <c r="D351">
        <f t="shared" si="81"/>
        <v>6.0960521433685022E-3</v>
      </c>
      <c r="E351">
        <f t="shared" si="77"/>
        <v>28.298448481638324</v>
      </c>
      <c r="F351">
        <f t="shared" si="77"/>
        <v>2.3663255821195319</v>
      </c>
      <c r="AE351" s="28">
        <f>'RIAA Reference'!B342</f>
        <v>934.7354000884402</v>
      </c>
      <c r="AF351" s="4">
        <f t="shared" si="82"/>
        <v>5873.1157319363192</v>
      </c>
      <c r="AG351" s="28" t="str">
        <f t="shared" si="83"/>
        <v>5159.61743070226j</v>
      </c>
      <c r="AH351" s="28" t="str">
        <f t="shared" si="84"/>
        <v>3320+1702.67375213175j</v>
      </c>
      <c r="AI351" s="28" t="str">
        <f t="shared" si="85"/>
        <v>1528.50507169986+1988.38826312954j</v>
      </c>
      <c r="AJ351" s="28">
        <f t="shared" si="86"/>
        <v>28.298448481638324</v>
      </c>
      <c r="AK351" s="28">
        <f t="shared" si="87"/>
        <v>2.3663255821195319</v>
      </c>
      <c r="AL351" s="28">
        <f t="shared" si="88"/>
        <v>8.8626426296611521E-2</v>
      </c>
      <c r="AM351" s="28">
        <f t="shared" si="89"/>
        <v>-21.048735249940353</v>
      </c>
      <c r="AN351" s="28">
        <f t="shared" si="78"/>
        <v>0.31825637853674538</v>
      </c>
      <c r="AO351" s="4">
        <f>'RIAA Reference'!H342</f>
        <v>0.31216032639337687</v>
      </c>
      <c r="AP351" s="9">
        <f t="shared" si="79"/>
        <v>6.0960521433685022E-3</v>
      </c>
    </row>
    <row r="352" spans="1:42" x14ac:dyDescent="0.35">
      <c r="A352">
        <f t="shared" si="75"/>
        <v>956.04114832654238</v>
      </c>
      <c r="B352">
        <f t="shared" si="76"/>
        <v>0.24538298066757891</v>
      </c>
      <c r="C352">
        <f t="shared" si="80"/>
        <v>0.2374316196298969</v>
      </c>
      <c r="D352">
        <f t="shared" si="81"/>
        <v>7.9513610376820143E-3</v>
      </c>
      <c r="E352">
        <f t="shared" si="77"/>
        <v>28.283907951499778</v>
      </c>
      <c r="F352">
        <f t="shared" si="77"/>
        <v>2.3465554919291018</v>
      </c>
      <c r="AE352" s="28">
        <f>'RIAA Reference'!B343</f>
        <v>956.04114832654238</v>
      </c>
      <c r="AF352" s="4">
        <f t="shared" si="82"/>
        <v>6006.9836962244308</v>
      </c>
      <c r="AG352" s="28" t="str">
        <f t="shared" si="83"/>
        <v>5044.63335268858j</v>
      </c>
      <c r="AH352" s="28" t="str">
        <f t="shared" si="84"/>
        <v>3320+1664.72900638723j</v>
      </c>
      <c r="AI352" s="28" t="str">
        <f t="shared" si="85"/>
        <v>1515.17700891261+1970.59264299912j</v>
      </c>
      <c r="AJ352" s="28">
        <f t="shared" si="86"/>
        <v>28.283907951499778</v>
      </c>
      <c r="AK352" s="28">
        <f t="shared" si="87"/>
        <v>2.3465554919291018</v>
      </c>
      <c r="AL352" s="28">
        <f t="shared" si="88"/>
        <v>8.7885973480490667E-2</v>
      </c>
      <c r="AM352" s="28">
        <f t="shared" si="89"/>
        <v>-21.12160864780952</v>
      </c>
      <c r="AN352" s="28">
        <f t="shared" si="78"/>
        <v>0.24538298066757891</v>
      </c>
      <c r="AO352" s="4">
        <f>'RIAA Reference'!H343</f>
        <v>0.2374316196298969</v>
      </c>
      <c r="AP352" s="9">
        <f t="shared" si="79"/>
        <v>7.9513610376820143E-3</v>
      </c>
    </row>
    <row r="353" spans="1:42" x14ac:dyDescent="0.35">
      <c r="A353">
        <f t="shared" si="75"/>
        <v>977.90513942971984</v>
      </c>
      <c r="B353">
        <f t="shared" si="76"/>
        <v>0.17240167606477685</v>
      </c>
      <c r="C353">
        <f t="shared" si="80"/>
        <v>0.16268580335919325</v>
      </c>
      <c r="D353">
        <f t="shared" si="81"/>
        <v>9.7158727055836058E-3</v>
      </c>
      <c r="E353">
        <f t="shared" si="77"/>
        <v>28.269015750155695</v>
      </c>
      <c r="F353">
        <f t="shared" si="77"/>
        <v>2.3269216681195455</v>
      </c>
      <c r="AE353" s="28">
        <f>'RIAA Reference'!B344</f>
        <v>977.90513942971984</v>
      </c>
      <c r="AF353" s="4">
        <f t="shared" si="82"/>
        <v>6144.3592038802208</v>
      </c>
      <c r="AG353" s="28" t="str">
        <f t="shared" si="83"/>
        <v>4931.84550211414j</v>
      </c>
      <c r="AH353" s="28" t="str">
        <f t="shared" si="84"/>
        <v>3320+1627.50901569767j</v>
      </c>
      <c r="AI353" s="28" t="str">
        <f t="shared" si="85"/>
        <v>1501.45354322115+1953.27149472187j</v>
      </c>
      <c r="AJ353" s="28">
        <f t="shared" si="86"/>
        <v>28.269015750155695</v>
      </c>
      <c r="AK353" s="28">
        <f t="shared" si="87"/>
        <v>2.3269216681195455</v>
      </c>
      <c r="AL353" s="28">
        <f t="shared" si="88"/>
        <v>8.7150624274140456E-2</v>
      </c>
      <c r="AM353" s="28">
        <f t="shared" si="89"/>
        <v>-21.194589952412322</v>
      </c>
      <c r="AN353" s="28">
        <f t="shared" si="78"/>
        <v>0.17240167606477685</v>
      </c>
      <c r="AO353" s="4">
        <f>'RIAA Reference'!H344</f>
        <v>0.16268580335919325</v>
      </c>
      <c r="AP353" s="9">
        <f t="shared" si="79"/>
        <v>9.7158727055836058E-3</v>
      </c>
    </row>
    <row r="354" spans="1:42" x14ac:dyDescent="0.35">
      <c r="A354">
        <f t="shared" si="75"/>
        <v>1000.3436691266163</v>
      </c>
      <c r="B354">
        <f t="shared" si="76"/>
        <v>9.923725470918443E-2</v>
      </c>
      <c r="C354">
        <f t="shared" si="80"/>
        <v>8.7848869594396986E-2</v>
      </c>
      <c r="D354">
        <f t="shared" si="81"/>
        <v>1.1388385114787444E-2</v>
      </c>
      <c r="E354">
        <f t="shared" si="77"/>
        <v>28.253763824186905</v>
      </c>
      <c r="F354">
        <f t="shared" si="77"/>
        <v>2.3074034767244327</v>
      </c>
      <c r="AE354" s="28">
        <f>'RIAA Reference'!B345</f>
        <v>1000.3436691266163</v>
      </c>
      <c r="AF354" s="4">
        <f t="shared" si="82"/>
        <v>6285.3446439864729</v>
      </c>
      <c r="AG354" s="28" t="str">
        <f t="shared" si="83"/>
        <v>4821.22015886954j</v>
      </c>
      <c r="AH354" s="28" t="str">
        <f t="shared" si="84"/>
        <v>3320+1591.00265242695j</v>
      </c>
      <c r="AI354" s="28" t="str">
        <f t="shared" si="85"/>
        <v>1487.32908688005+1936.40108987158j</v>
      </c>
      <c r="AJ354" s="28">
        <f t="shared" si="86"/>
        <v>28.253763824186905</v>
      </c>
      <c r="AK354" s="28">
        <f t="shared" si="87"/>
        <v>2.3074034767244327</v>
      </c>
      <c r="AL354" s="28">
        <f t="shared" si="88"/>
        <v>8.6419605869828567E-2</v>
      </c>
      <c r="AM354" s="28">
        <f t="shared" si="89"/>
        <v>-21.267754373767914</v>
      </c>
      <c r="AN354" s="28">
        <f t="shared" si="78"/>
        <v>9.923725470918443E-2</v>
      </c>
      <c r="AO354" s="4">
        <f>'RIAA Reference'!H345</f>
        <v>8.7848869594396986E-2</v>
      </c>
      <c r="AP354" s="9">
        <f t="shared" si="79"/>
        <v>1.1388385114787444E-2</v>
      </c>
    </row>
    <row r="355" spans="1:42" x14ac:dyDescent="0.35">
      <c r="A355">
        <f t="shared" si="75"/>
        <v>1023.3735536013023</v>
      </c>
      <c r="B355">
        <f t="shared" si="76"/>
        <v>2.5812841280800303E-2</v>
      </c>
      <c r="C355">
        <f t="shared" si="80"/>
        <v>1.2844967778981217E-2</v>
      </c>
      <c r="D355">
        <f t="shared" si="81"/>
        <v>1.2967873501819086E-2</v>
      </c>
      <c r="E355">
        <f t="shared" si="77"/>
        <v>28.23814482577756</v>
      </c>
      <c r="F355">
        <f t="shared" si="77"/>
        <v>2.2879805172428958</v>
      </c>
      <c r="AE355" s="28">
        <f>'RIAA Reference'!B346</f>
        <v>1023.3735536013023</v>
      </c>
      <c r="AF355" s="4">
        <f t="shared" si="82"/>
        <v>6430.0456757438633</v>
      </c>
      <c r="AG355" s="28" t="str">
        <f t="shared" si="83"/>
        <v>4712.72395736515j</v>
      </c>
      <c r="AH355" s="28" t="str">
        <f t="shared" si="84"/>
        <v>3320+1555.1989059305j</v>
      </c>
      <c r="AI355" s="28" t="str">
        <f t="shared" si="85"/>
        <v>1472.79872370682+1919.9571024094j</v>
      </c>
      <c r="AJ355" s="28">
        <f t="shared" si="86"/>
        <v>28.23814482577756</v>
      </c>
      <c r="AK355" s="28">
        <f t="shared" si="87"/>
        <v>2.2879805172428958</v>
      </c>
      <c r="AL355" s="28">
        <f t="shared" si="88"/>
        <v>8.5692154203853926E-2</v>
      </c>
      <c r="AM355" s="28">
        <f t="shared" si="89"/>
        <v>-21.341178787196299</v>
      </c>
      <c r="AN355" s="28">
        <f t="shared" si="78"/>
        <v>2.5812841280800303E-2</v>
      </c>
      <c r="AO355" s="4">
        <f>'RIAA Reference'!H346</f>
        <v>1.2844967778981217E-2</v>
      </c>
      <c r="AP355" s="9">
        <f t="shared" si="79"/>
        <v>1.2967873501819086E-2</v>
      </c>
    </row>
    <row r="356" spans="1:42" x14ac:dyDescent="0.35">
      <c r="A356">
        <f t="shared" si="75"/>
        <v>1047.0121474575139</v>
      </c>
      <c r="B356">
        <f t="shared" si="76"/>
        <v>-4.79499964985588E-2</v>
      </c>
      <c r="C356">
        <f t="shared" si="80"/>
        <v>-6.2403487465215735E-2</v>
      </c>
      <c r="D356">
        <f t="shared" si="81"/>
        <v>1.4453490966656934E-2</v>
      </c>
      <c r="E356">
        <f t="shared" si="77"/>
        <v>28.222152175961249</v>
      </c>
      <c r="F356">
        <f t="shared" si="77"/>
        <v>2.2686326603915097</v>
      </c>
      <c r="AE356" s="28">
        <f>'RIAA Reference'!B347</f>
        <v>1047.0121474575139</v>
      </c>
      <c r="AF356" s="4">
        <f t="shared" si="82"/>
        <v>6578.5713413435979</v>
      </c>
      <c r="AG356" s="28" t="str">
        <f t="shared" si="83"/>
        <v>4606.3238856419j</v>
      </c>
      <c r="AH356" s="28" t="str">
        <f t="shared" si="84"/>
        <v>3320+1520.08688226183j</v>
      </c>
      <c r="AI356" s="28" t="str">
        <f t="shared" si="85"/>
        <v>1457.8582732646+1903.91462672525j</v>
      </c>
      <c r="AJ356" s="28">
        <f t="shared" si="86"/>
        <v>28.222152175961249</v>
      </c>
      <c r="AK356" s="28">
        <f t="shared" si="87"/>
        <v>2.2686326603915097</v>
      </c>
      <c r="AL356" s="28">
        <f t="shared" si="88"/>
        <v>8.4967515370468261E-2</v>
      </c>
      <c r="AM356" s="28">
        <f t="shared" si="89"/>
        <v>-21.414941624975658</v>
      </c>
      <c r="AN356" s="28">
        <f t="shared" si="78"/>
        <v>-4.79499964985588E-2</v>
      </c>
      <c r="AO356" s="4">
        <f>'RIAA Reference'!H347</f>
        <v>-6.2403487465215735E-2</v>
      </c>
      <c r="AP356" s="9">
        <f t="shared" si="79"/>
        <v>1.4453490966656934E-2</v>
      </c>
    </row>
    <row r="357" spans="1:42" x14ac:dyDescent="0.35">
      <c r="A357">
        <f t="shared" si="75"/>
        <v>1071.277362347028</v>
      </c>
      <c r="B357">
        <f t="shared" si="76"/>
        <v>-0.1221311332856021</v>
      </c>
      <c r="C357">
        <f t="shared" si="80"/>
        <v>-0.13797570207758666</v>
      </c>
      <c r="D357">
        <f t="shared" si="81"/>
        <v>1.5844568791984565E-2</v>
      </c>
      <c r="E357">
        <f t="shared" si="77"/>
        <v>28.205780129359027</v>
      </c>
      <c r="F357">
        <f t="shared" si="77"/>
        <v>2.249340087535658</v>
      </c>
      <c r="AE357" s="28">
        <f>'RIAA Reference'!B348</f>
        <v>1071.277362347028</v>
      </c>
      <c r="AF357" s="4">
        <f t="shared" si="82"/>
        <v>6731.0341830129482</v>
      </c>
      <c r="AG357" s="28" t="str">
        <f t="shared" si="83"/>
        <v>4501.98728443629j</v>
      </c>
      <c r="AH357" s="28" t="str">
        <f t="shared" si="84"/>
        <v>3320+1485.65580386398j</v>
      </c>
      <c r="AI357" s="28" t="str">
        <f t="shared" si="85"/>
        <v>1442.50435614914+1888.24820134253j</v>
      </c>
      <c r="AJ357" s="28">
        <f t="shared" si="86"/>
        <v>28.205780129359027</v>
      </c>
      <c r="AK357" s="28">
        <f t="shared" si="87"/>
        <v>2.249340087535658</v>
      </c>
      <c r="AL357" s="28">
        <f t="shared" si="88"/>
        <v>8.424494709871401E-2</v>
      </c>
      <c r="AM357" s="28">
        <f t="shared" si="89"/>
        <v>-21.489122761762701</v>
      </c>
      <c r="AN357" s="28">
        <f t="shared" si="78"/>
        <v>-0.1221311332856021</v>
      </c>
      <c r="AO357" s="4">
        <f>'RIAA Reference'!H348</f>
        <v>-0.13797570207758666</v>
      </c>
      <c r="AP357" s="9">
        <f t="shared" si="79"/>
        <v>1.5844568791984565E-2</v>
      </c>
    </row>
    <row r="358" spans="1:42" x14ac:dyDescent="0.35">
      <c r="A358">
        <f t="shared" si="75"/>
        <v>1096.1876862882143</v>
      </c>
      <c r="B358">
        <f t="shared" si="76"/>
        <v>-0.19681176516908705</v>
      </c>
      <c r="C358">
        <f t="shared" si="80"/>
        <v>-0.21395238168498087</v>
      </c>
      <c r="D358">
        <f t="shared" si="81"/>
        <v>1.7140616515893825E-2</v>
      </c>
      <c r="E358">
        <f t="shared" si="77"/>
        <v>28.189023839973473</v>
      </c>
      <c r="F358">
        <f t="shared" si="77"/>
        <v>2.2300833317754125</v>
      </c>
      <c r="AE358" s="28">
        <f>'RIAA Reference'!B349</f>
        <v>1096.1876862882143</v>
      </c>
      <c r="AF358" s="4">
        <f t="shared" si="82"/>
        <v>6887.5503643972934</v>
      </c>
      <c r="AG358" s="28" t="str">
        <f t="shared" si="83"/>
        <v>4399.68184620048j</v>
      </c>
      <c r="AH358" s="28" t="str">
        <f t="shared" si="84"/>
        <v>3320+1451.89500924616j</v>
      </c>
      <c r="AI358" s="28" t="str">
        <f t="shared" si="85"/>
        <v>1426.73445991212+1872.93183863853j</v>
      </c>
      <c r="AJ358" s="28">
        <f t="shared" si="86"/>
        <v>28.189023839973473</v>
      </c>
      <c r="AK358" s="28">
        <f t="shared" si="87"/>
        <v>2.2300833317754125</v>
      </c>
      <c r="AL358" s="28">
        <f t="shared" si="88"/>
        <v>8.3523720291214132E-2</v>
      </c>
      <c r="AM358" s="28">
        <f t="shared" si="89"/>
        <v>-21.563803393646186</v>
      </c>
      <c r="AN358" s="28">
        <f t="shared" si="78"/>
        <v>-0.19681176516908705</v>
      </c>
      <c r="AO358" s="4">
        <f>'RIAA Reference'!H349</f>
        <v>-0.21395238168498087</v>
      </c>
      <c r="AP358" s="9">
        <f t="shared" si="79"/>
        <v>1.7140616515893825E-2</v>
      </c>
    </row>
    <row r="359" spans="1:42" x14ac:dyDescent="0.35">
      <c r="A359">
        <f t="shared" si="75"/>
        <v>1121.7622037020085</v>
      </c>
      <c r="B359">
        <f t="shared" si="76"/>
        <v>-0.27207428223203634</v>
      </c>
      <c r="C359">
        <f t="shared" si="80"/>
        <v>-0.29041560401718691</v>
      </c>
      <c r="D359">
        <f t="shared" si="81"/>
        <v>1.8341321785150577E-2</v>
      </c>
      <c r="E359">
        <f t="shared" si="77"/>
        <v>28.171879427534623</v>
      </c>
      <c r="F359">
        <f t="shared" si="77"/>
        <v>2.2108433206381393</v>
      </c>
      <c r="AE359" s="28">
        <f>'RIAA Reference'!B350</f>
        <v>1121.7622037020085</v>
      </c>
      <c r="AF359" s="4">
        <f t="shared" si="82"/>
        <v>7048.2397964498541</v>
      </c>
      <c r="AG359" s="28" t="str">
        <f t="shared" si="83"/>
        <v>4299.37561407796j</v>
      </c>
      <c r="AH359" s="28" t="str">
        <f t="shared" si="84"/>
        <v>3320+1418.79395264573j</v>
      </c>
      <c r="AI359" s="28" t="str">
        <f t="shared" si="85"/>
        <v>1410.54700509271+1857.93906090117j</v>
      </c>
      <c r="AJ359" s="28">
        <f t="shared" si="86"/>
        <v>28.171879427534623</v>
      </c>
      <c r="AK359" s="28">
        <f t="shared" si="87"/>
        <v>2.2108433206381393</v>
      </c>
      <c r="AL359" s="28">
        <f t="shared" si="88"/>
        <v>8.2803120623151122E-2</v>
      </c>
      <c r="AM359" s="28">
        <f t="shared" si="89"/>
        <v>-21.639065910709135</v>
      </c>
      <c r="AN359" s="28">
        <f t="shared" si="78"/>
        <v>-0.27207428223203634</v>
      </c>
      <c r="AO359" s="4">
        <f>'RIAA Reference'!H350</f>
        <v>-0.29041560401718691</v>
      </c>
      <c r="AP359" s="9">
        <f t="shared" si="79"/>
        <v>1.8341321785150577E-2</v>
      </c>
    </row>
    <row r="360" spans="1:42" x14ac:dyDescent="0.35">
      <c r="A360">
        <f t="shared" si="75"/>
        <v>1148.0206161936289</v>
      </c>
      <c r="B360">
        <f t="shared" si="76"/>
        <v>-0.34800213451441975</v>
      </c>
      <c r="C360">
        <f t="shared" si="80"/>
        <v>-0.36744868452371177</v>
      </c>
      <c r="D360">
        <f t="shared" si="81"/>
        <v>1.9446550009292018E-2</v>
      </c>
      <c r="E360">
        <f t="shared" si="77"/>
        <v>28.154344043835778</v>
      </c>
      <c r="F360">
        <f t="shared" si="77"/>
        <v>2.1916014203061445</v>
      </c>
      <c r="AE360" s="28">
        <f>'RIAA Reference'!B351</f>
        <v>1148.0206161936289</v>
      </c>
      <c r="AF360" s="4">
        <f t="shared" si="82"/>
        <v>7213.2262680070644</v>
      </c>
      <c r="AG360" s="28" t="str">
        <f t="shared" si="83"/>
        <v>4201.0369808353j</v>
      </c>
      <c r="AH360" s="28" t="str">
        <f t="shared" si="84"/>
        <v>3320+1386.34220367565j</v>
      </c>
      <c r="AI360" s="28" t="str">
        <f t="shared" si="85"/>
        <v>1393.94141076942+1843.24294300221j</v>
      </c>
      <c r="AJ360" s="28">
        <f t="shared" si="86"/>
        <v>28.154344043835778</v>
      </c>
      <c r="AK360" s="28">
        <f t="shared" si="87"/>
        <v>2.1916014203061445</v>
      </c>
      <c r="AL360" s="28">
        <f t="shared" si="88"/>
        <v>8.2082450198731921E-2</v>
      </c>
      <c r="AM360" s="28">
        <f t="shared" si="89"/>
        <v>-21.714993762991519</v>
      </c>
      <c r="AN360" s="28">
        <f t="shared" si="78"/>
        <v>-0.34800213451441975</v>
      </c>
      <c r="AO360" s="4">
        <f>'RIAA Reference'!H351</f>
        <v>-0.36744868452371177</v>
      </c>
      <c r="AP360" s="9">
        <f t="shared" si="79"/>
        <v>1.9446550009292018E-2</v>
      </c>
    </row>
    <row r="361" spans="1:42" x14ac:dyDescent="0.35">
      <c r="A361">
        <f t="shared" si="75"/>
        <v>1174.9832641095436</v>
      </c>
      <c r="B361">
        <f t="shared" si="76"/>
        <v>-0.42467969128930205</v>
      </c>
      <c r="C361">
        <f t="shared" si="80"/>
        <v>-0.44513603512062894</v>
      </c>
      <c r="D361">
        <f t="shared" si="81"/>
        <v>2.0456343831326884E-2</v>
      </c>
      <c r="E361">
        <f t="shared" si="77"/>
        <v>28.136415938432854</v>
      </c>
      <c r="F361">
        <f t="shared" si="77"/>
        <v>2.1723394812801367</v>
      </c>
      <c r="AE361" s="28">
        <f>'RIAA Reference'!B352</f>
        <v>1174.9832641095436</v>
      </c>
      <c r="AF361" s="4">
        <f t="shared" si="82"/>
        <v>7382.6375812349952</v>
      </c>
      <c r="AG361" s="28" t="str">
        <f t="shared" si="83"/>
        <v>4104.63468775086j</v>
      </c>
      <c r="AH361" s="28" t="str">
        <f t="shared" si="84"/>
        <v>3320+1354.52944695779j</v>
      </c>
      <c r="AI361" s="28" t="str">
        <f t="shared" si="85"/>
        <v>1376.91815898616+1828.81616191715j</v>
      </c>
      <c r="AJ361" s="28">
        <f t="shared" si="86"/>
        <v>28.136415938432854</v>
      </c>
      <c r="AK361" s="28">
        <f t="shared" si="87"/>
        <v>2.1723394812801367</v>
      </c>
      <c r="AL361" s="28">
        <f t="shared" si="88"/>
        <v>8.1361029261428158E-2</v>
      </c>
      <c r="AM361" s="28">
        <f t="shared" si="89"/>
        <v>-21.791671319766401</v>
      </c>
      <c r="AN361" s="28">
        <f t="shared" si="78"/>
        <v>-0.42467969128930205</v>
      </c>
      <c r="AO361" s="4">
        <f>'RIAA Reference'!H352</f>
        <v>-0.44513603512062894</v>
      </c>
      <c r="AP361" s="9">
        <f t="shared" si="79"/>
        <v>2.0456343831326884E-2</v>
      </c>
    </row>
    <row r="362" spans="1:42" x14ac:dyDescent="0.35">
      <c r="A362">
        <f t="shared" si="75"/>
        <v>1202.671148900429</v>
      </c>
      <c r="B362">
        <f t="shared" si="76"/>
        <v>-0.50219209359660111</v>
      </c>
      <c r="C362">
        <f t="shared" si="80"/>
        <v>-0.52356301602078748</v>
      </c>
      <c r="D362">
        <f t="shared" si="81"/>
        <v>2.1370922424186367E-2</v>
      </c>
      <c r="E362">
        <f t="shared" si="77"/>
        <v>28.118094523022641</v>
      </c>
      <c r="F362">
        <f t="shared" si="77"/>
        <v>2.1530398853494597</v>
      </c>
      <c r="AE362" s="28">
        <f>'RIAA Reference'!B353</f>
        <v>1202.671148900429</v>
      </c>
      <c r="AF362" s="4">
        <f t="shared" si="82"/>
        <v>7556.6056921399677</v>
      </c>
      <c r="AG362" s="28" t="str">
        <f t="shared" si="83"/>
        <v>4010.13782346088j</v>
      </c>
      <c r="AH362" s="28" t="str">
        <f t="shared" si="84"/>
        <v>3320+1323.34548174209j</v>
      </c>
      <c r="AI362" s="28" t="str">
        <f t="shared" si="85"/>
        <v>1359.47885735177+1814.63105326202j</v>
      </c>
      <c r="AJ362" s="28">
        <f t="shared" si="86"/>
        <v>28.118094523022641</v>
      </c>
      <c r="AK362" s="28">
        <f t="shared" si="87"/>
        <v>2.1530398853494597</v>
      </c>
      <c r="AL362" s="28">
        <f t="shared" si="88"/>
        <v>8.063819795316296E-2</v>
      </c>
      <c r="AM362" s="28">
        <f t="shared" si="89"/>
        <v>-21.8691837220737</v>
      </c>
      <c r="AN362" s="28">
        <f t="shared" si="78"/>
        <v>-0.50219209359660111</v>
      </c>
      <c r="AO362" s="4">
        <f>'RIAA Reference'!H353</f>
        <v>-0.52356301602078748</v>
      </c>
      <c r="AP362" s="9">
        <f t="shared" si="79"/>
        <v>2.1370922424186367E-2</v>
      </c>
    </row>
    <row r="363" spans="1:42" x14ac:dyDescent="0.35">
      <c r="A363">
        <f t="shared" si="75"/>
        <v>1231.105956322197</v>
      </c>
      <c r="B363">
        <f t="shared" si="76"/>
        <v>-0.58062510001848322</v>
      </c>
      <c r="C363">
        <f t="shared" si="80"/>
        <v>-0.60281578063372721</v>
      </c>
      <c r="D363">
        <f t="shared" si="81"/>
        <v>2.2190680615243985E-2</v>
      </c>
      <c r="E363">
        <f t="shared" si="77"/>
        <v>28.099380433760395</v>
      </c>
      <c r="F363">
        <f t="shared" si="77"/>
        <v>2.1336855937083654</v>
      </c>
      <c r="AE363" s="28">
        <f>'RIAA Reference'!B354</f>
        <v>1231.105956322197</v>
      </c>
      <c r="AF363" s="4">
        <f t="shared" si="82"/>
        <v>7735.2668563449015</v>
      </c>
      <c r="AG363" s="28" t="str">
        <f t="shared" si="83"/>
        <v>3917.51582276364j</v>
      </c>
      <c r="AH363" s="28" t="str">
        <f t="shared" si="84"/>
        <v>3320+1292.780221512j</v>
      </c>
      <c r="AI363" s="28" t="str">
        <f t="shared" si="85"/>
        <v>1341.62629906144+1800.65967494816j</v>
      </c>
      <c r="AJ363" s="28">
        <f t="shared" si="86"/>
        <v>28.099380433760395</v>
      </c>
      <c r="AK363" s="28">
        <f t="shared" si="87"/>
        <v>2.1336855937083654</v>
      </c>
      <c r="AL363" s="28">
        <f t="shared" si="88"/>
        <v>7.9913318116418428E-2</v>
      </c>
      <c r="AM363" s="28">
        <f t="shared" si="89"/>
        <v>-21.947616728495582</v>
      </c>
      <c r="AN363" s="28">
        <f t="shared" si="78"/>
        <v>-0.58062510001848322</v>
      </c>
      <c r="AO363" s="4">
        <f>'RIAA Reference'!H354</f>
        <v>-0.60281578063372721</v>
      </c>
      <c r="AP363" s="9">
        <f t="shared" si="79"/>
        <v>2.2190680615243985E-2</v>
      </c>
    </row>
    <row r="364" spans="1:42" x14ac:dyDescent="0.35">
      <c r="A364">
        <f t="shared" si="75"/>
        <v>1260.3100805084321</v>
      </c>
      <c r="B364">
        <f t="shared" si="76"/>
        <v>-0.66006492572864373</v>
      </c>
      <c r="C364">
        <f t="shared" si="80"/>
        <v>-0.68298111356333491</v>
      </c>
      <c r="D364">
        <f t="shared" si="81"/>
        <v>2.2916187834691182E-2</v>
      </c>
      <c r="E364">
        <f t="shared" si="77"/>
        <v>28.080275590725279</v>
      </c>
      <c r="F364">
        <f t="shared" si="77"/>
        <v>2.1142601960236718</v>
      </c>
      <c r="AE364" s="28">
        <f>'RIAA Reference'!B355</f>
        <v>1260.3100805084321</v>
      </c>
      <c r="AF364" s="4">
        <f t="shared" si="82"/>
        <v>7918.7617803409021</v>
      </c>
      <c r="AG364" s="28" t="str">
        <f t="shared" si="83"/>
        <v>3826.73846538237j</v>
      </c>
      <c r="AH364" s="28" t="str">
        <f t="shared" si="84"/>
        <v>3320+1262.82369357618j</v>
      </c>
      <c r="AI364" s="28" t="str">
        <f t="shared" si="85"/>
        <v>1323.36451954493+1786.8738779763j</v>
      </c>
      <c r="AJ364" s="28">
        <f t="shared" si="86"/>
        <v>28.080275590725279</v>
      </c>
      <c r="AK364" s="28">
        <f t="shared" si="87"/>
        <v>2.1142601960236718</v>
      </c>
      <c r="AL364" s="28">
        <f t="shared" si="88"/>
        <v>7.918577513197278E-2</v>
      </c>
      <c r="AM364" s="28">
        <f t="shared" si="89"/>
        <v>-22.027056554205743</v>
      </c>
      <c r="AN364" s="28">
        <f t="shared" si="78"/>
        <v>-0.66006492572864373</v>
      </c>
      <c r="AO364" s="4">
        <f>'RIAA Reference'!H355</f>
        <v>-0.68298111356333491</v>
      </c>
      <c r="AP364" s="9">
        <f t="shared" si="79"/>
        <v>2.2916187834691182E-2</v>
      </c>
    </row>
    <row r="365" spans="1:42" x14ac:dyDescent="0.35">
      <c r="A365">
        <f t="shared" si="75"/>
        <v>1290.3066489490459</v>
      </c>
      <c r="B365">
        <f t="shared" si="76"/>
        <v>-0.74059807490621976</v>
      </c>
      <c r="C365">
        <f t="shared" si="80"/>
        <v>-0.76414626178239831</v>
      </c>
      <c r="D365">
        <f t="shared" si="81"/>
        <v>2.3548186876178545E-2</v>
      </c>
      <c r="E365">
        <f t="shared" si="77"/>
        <v>28.060783253699221</v>
      </c>
      <c r="F365">
        <f t="shared" si="77"/>
        <v>2.0947479602234966</v>
      </c>
      <c r="AE365" s="28">
        <f>'RIAA Reference'!B356</f>
        <v>1290.3066489490459</v>
      </c>
      <c r="AF365" s="4">
        <f t="shared" si="82"/>
        <v>8107.2357784327733</v>
      </c>
      <c r="AG365" s="28" t="str">
        <f t="shared" si="83"/>
        <v>3737.77587468762j</v>
      </c>
      <c r="AH365" s="28" t="str">
        <f t="shared" si="84"/>
        <v>3320+1233.46603864691j</v>
      </c>
      <c r="AI365" s="28" t="str">
        <f t="shared" si="85"/>
        <v>1304.6988489099+1773.24538430285j</v>
      </c>
      <c r="AJ365" s="28">
        <f t="shared" si="86"/>
        <v>28.060783253699221</v>
      </c>
      <c r="AK365" s="28">
        <f t="shared" si="87"/>
        <v>2.0947479602234966</v>
      </c>
      <c r="AL365" s="28">
        <f t="shared" si="88"/>
        <v>7.8454979783651638E-2</v>
      </c>
      <c r="AM365" s="28">
        <f t="shared" si="89"/>
        <v>-22.107589703383319</v>
      </c>
      <c r="AN365" s="28">
        <f t="shared" si="78"/>
        <v>-0.74059807490621976</v>
      </c>
      <c r="AO365" s="4">
        <f>'RIAA Reference'!H356</f>
        <v>-0.76414626178239831</v>
      </c>
      <c r="AP365" s="9">
        <f t="shared" si="79"/>
        <v>2.3548186876178545E-2</v>
      </c>
    </row>
    <row r="366" spans="1:42" x14ac:dyDescent="0.35">
      <c r="A366">
        <f t="shared" si="75"/>
        <v>1321.1195484114273</v>
      </c>
      <c r="B366">
        <f t="shared" si="76"/>
        <v>-0.82231116667198334</v>
      </c>
      <c r="C366">
        <f t="shared" si="80"/>
        <v>-0.84639875912355034</v>
      </c>
      <c r="D366">
        <f t="shared" si="81"/>
        <v>2.4087592451566997E-2</v>
      </c>
      <c r="E366">
        <f t="shared" si="77"/>
        <v>28.040908073391396</v>
      </c>
      <c r="F366">
        <f t="shared" si="77"/>
        <v>2.0751338827410546</v>
      </c>
      <c r="AE366" s="28">
        <f>'RIAA Reference'!B357</f>
        <v>1321.1195484114273</v>
      </c>
      <c r="AF366" s="4">
        <f t="shared" si="82"/>
        <v>8300.8389356064108</v>
      </c>
      <c r="AG366" s="28" t="str">
        <f t="shared" si="83"/>
        <v>3650.59851637954j</v>
      </c>
      <c r="AH366" s="28" t="str">
        <f t="shared" si="84"/>
        <v>3320+1204.69751040525j</v>
      </c>
      <c r="AI366" s="28" t="str">
        <f t="shared" si="85"/>
        <v>1285.63595932249+1759.74587161388j</v>
      </c>
      <c r="AJ366" s="28">
        <f t="shared" si="86"/>
        <v>28.040908073391396</v>
      </c>
      <c r="AK366" s="28">
        <f t="shared" si="87"/>
        <v>2.0751338827410546</v>
      </c>
      <c r="AL366" s="28">
        <f t="shared" si="88"/>
        <v>7.7720370140114153E-2</v>
      </c>
      <c r="AM366" s="28">
        <f t="shared" si="89"/>
        <v>-22.189302795149082</v>
      </c>
      <c r="AN366" s="28">
        <f t="shared" si="78"/>
        <v>-0.82231116667198334</v>
      </c>
      <c r="AO366" s="4">
        <f>'RIAA Reference'!H357</f>
        <v>-0.84639875912355034</v>
      </c>
      <c r="AP366" s="9">
        <f t="shared" si="79"/>
        <v>2.4087592451566997E-2</v>
      </c>
    </row>
    <row r="367" spans="1:42" x14ac:dyDescent="0.35">
      <c r="A367">
        <f t="shared" si="75"/>
        <v>1352.7734518418797</v>
      </c>
      <c r="B367">
        <f t="shared" si="76"/>
        <v>-0.90529075478077869</v>
      </c>
      <c r="C367">
        <f t="shared" si="80"/>
        <v>-0.92982624429541805</v>
      </c>
      <c r="D367">
        <f t="shared" si="81"/>
        <v>2.4535489514639353E-2</v>
      </c>
      <c r="E367">
        <f t="shared" si="77"/>
        <v>28.020656137214683</v>
      </c>
      <c r="F367">
        <f t="shared" si="77"/>
        <v>2.0554037389100017</v>
      </c>
      <c r="AE367" s="28">
        <f>'RIAA Reference'!B358</f>
        <v>1352.7734518418797</v>
      </c>
      <c r="AF367" s="4">
        <f t="shared" si="82"/>
        <v>8499.7262765555097</v>
      </c>
      <c r="AG367" s="28" t="str">
        <f t="shared" si="83"/>
        <v>3565.17719713093j</v>
      </c>
      <c r="AH367" s="28" t="str">
        <f t="shared" si="84"/>
        <v>3320+1176.50847505321j</v>
      </c>
      <c r="AI367" s="28" t="str">
        <f t="shared" si="85"/>
        <v>1266.18390645233+1746.34706473688j</v>
      </c>
      <c r="AJ367" s="28">
        <f t="shared" si="86"/>
        <v>28.020656137214683</v>
      </c>
      <c r="AK367" s="28">
        <f t="shared" si="87"/>
        <v>2.0554037389100017</v>
      </c>
      <c r="AL367" s="28">
        <f t="shared" si="88"/>
        <v>7.6981413442322108E-2</v>
      </c>
      <c r="AM367" s="28">
        <f t="shared" si="89"/>
        <v>-22.272282383257878</v>
      </c>
      <c r="AN367" s="28">
        <f t="shared" si="78"/>
        <v>-0.90529075478077869</v>
      </c>
      <c r="AO367" s="4">
        <f>'RIAA Reference'!H358</f>
        <v>-0.92982624429541805</v>
      </c>
      <c r="AP367" s="9">
        <f t="shared" si="79"/>
        <v>2.4535489514639353E-2</v>
      </c>
    </row>
    <row r="368" spans="1:42" x14ac:dyDescent="0.35">
      <c r="A368">
        <f t="shared" si="75"/>
        <v>1385.2938462866819</v>
      </c>
      <c r="B368">
        <f t="shared" si="76"/>
        <v>-0.98962314138824281</v>
      </c>
      <c r="C368">
        <f t="shared" si="80"/>
        <v>-1.0145162727108801</v>
      </c>
      <c r="D368">
        <f t="shared" si="81"/>
        <v>2.4893131322637263E-2</v>
      </c>
      <c r="E368">
        <f t="shared" si="77"/>
        <v>28.000035008709645</v>
      </c>
      <c r="F368">
        <f t="shared" si="77"/>
        <v>2.035544133172063</v>
      </c>
      <c r="AE368" s="28">
        <f>'RIAA Reference'!B359</f>
        <v>1385.2938462866819</v>
      </c>
      <c r="AF368" s="4">
        <f t="shared" si="82"/>
        <v>8704.0579411147755</v>
      </c>
      <c r="AG368" s="28" t="str">
        <f t="shared" si="83"/>
        <v>3481.4830631917j</v>
      </c>
      <c r="AH368" s="28" t="str">
        <f t="shared" si="84"/>
        <v>3320+1148.88941085326j</v>
      </c>
      <c r="AI368" s="28" t="str">
        <f t="shared" si="85"/>
        <v>1246.35216410688+1733.02083330907j</v>
      </c>
      <c r="AJ368" s="28">
        <f t="shared" si="86"/>
        <v>28.000035008709645</v>
      </c>
      <c r="AK368" s="28">
        <f t="shared" si="87"/>
        <v>2.035544133172063</v>
      </c>
      <c r="AL368" s="28">
        <f t="shared" si="88"/>
        <v>7.6237607983972347E-2</v>
      </c>
      <c r="AM368" s="28">
        <f t="shared" si="89"/>
        <v>-22.356614769865342</v>
      </c>
      <c r="AN368" s="28">
        <f t="shared" si="78"/>
        <v>-0.98962314138824281</v>
      </c>
      <c r="AO368" s="4">
        <f>'RIAA Reference'!H359</f>
        <v>-1.0145162727108801</v>
      </c>
      <c r="AP368" s="9">
        <f t="shared" si="79"/>
        <v>2.4893131322637263E-2</v>
      </c>
    </row>
    <row r="369" spans="1:42" x14ac:dyDescent="0.35">
      <c r="A369">
        <f t="shared" si="75"/>
        <v>1418.7070618739522</v>
      </c>
      <c r="B369">
        <f t="shared" si="76"/>
        <v>-1.0753941853015472</v>
      </c>
      <c r="C369">
        <f t="shared" si="80"/>
        <v>-1.1005561225010325</v>
      </c>
      <c r="D369">
        <f t="shared" si="81"/>
        <v>2.516193719948534E-2</v>
      </c>
      <c r="E369">
        <f t="shared" si="77"/>
        <v>27.979053759713196</v>
      </c>
      <c r="F369">
        <f t="shared" si="77"/>
        <v>2.0155425487217919</v>
      </c>
      <c r="AE369" s="28">
        <f>'RIAA Reference'!B360</f>
        <v>1418.7070618739522</v>
      </c>
      <c r="AF369" s="4">
        <f t="shared" si="82"/>
        <v>8913.9993663583373</v>
      </c>
      <c r="AG369" s="28" t="str">
        <f t="shared" si="83"/>
        <v>3399.48759895527j</v>
      </c>
      <c r="AH369" s="28" t="str">
        <f t="shared" si="84"/>
        <v>3320+1121.83090765524j</v>
      </c>
      <c r="AI369" s="28" t="str">
        <f t="shared" si="85"/>
        <v>1226.15165119338+1719.7392952042j</v>
      </c>
      <c r="AJ369" s="28">
        <f t="shared" si="86"/>
        <v>27.979053759713196</v>
      </c>
      <c r="AK369" s="28">
        <f t="shared" si="87"/>
        <v>2.0155425487217919</v>
      </c>
      <c r="AL369" s="28">
        <f t="shared" si="88"/>
        <v>7.5488484970853462E-2</v>
      </c>
      <c r="AM369" s="28">
        <f t="shared" si="89"/>
        <v>-22.442385813778646</v>
      </c>
      <c r="AN369" s="28">
        <f t="shared" si="78"/>
        <v>-1.0753941853015472</v>
      </c>
      <c r="AO369" s="4">
        <f>'RIAA Reference'!H360</f>
        <v>-1.1005561225010325</v>
      </c>
      <c r="AP369" s="9">
        <f t="shared" si="79"/>
        <v>2.516193719948534E-2</v>
      </c>
    </row>
    <row r="370" spans="1:42" x14ac:dyDescent="0.35">
      <c r="A370">
        <f t="shared" si="75"/>
        <v>1453.0403018990444</v>
      </c>
      <c r="B370">
        <f t="shared" si="76"/>
        <v>-1.1626891052229662</v>
      </c>
      <c r="C370">
        <f t="shared" si="80"/>
        <v>-1.1880325951815525</v>
      </c>
      <c r="D370">
        <f t="shared" si="81"/>
        <v>2.5343489958586263E-2</v>
      </c>
      <c r="E370">
        <f t="shared" si="77"/>
        <v>27.957722994388874</v>
      </c>
      <c r="F370">
        <f t="shared" si="77"/>
        <v>1.995387396180085</v>
      </c>
      <c r="AE370" s="28">
        <f>'RIAA Reference'!B361</f>
        <v>1453.0403018990444</v>
      </c>
      <c r="AF370" s="4">
        <f t="shared" si="82"/>
        <v>9129.7214756318663</v>
      </c>
      <c r="AG370" s="28" t="str">
        <f t="shared" si="83"/>
        <v>3319.16262548777j</v>
      </c>
      <c r="AH370" s="28" t="str">
        <f t="shared" si="84"/>
        <v>3320+1095.32366641096j</v>
      </c>
      <c r="AI370" s="28" t="str">
        <f t="shared" si="85"/>
        <v>1205.59475017485+1706.47492510053j</v>
      </c>
      <c r="AJ370" s="28">
        <f t="shared" si="86"/>
        <v>27.957722994388874</v>
      </c>
      <c r="AK370" s="28">
        <f t="shared" si="87"/>
        <v>1.995387396180085</v>
      </c>
      <c r="AL370" s="28">
        <f t="shared" si="88"/>
        <v>7.4733610343823489E-2</v>
      </c>
      <c r="AM370" s="28">
        <f t="shared" si="89"/>
        <v>-22.529680733700065</v>
      </c>
      <c r="AN370" s="28">
        <f t="shared" si="78"/>
        <v>-1.1626891052229662</v>
      </c>
      <c r="AO370" s="4">
        <f>'RIAA Reference'!H361</f>
        <v>-1.1880325951815525</v>
      </c>
      <c r="AP370" s="9">
        <f t="shared" si="79"/>
        <v>2.5343489958586263E-2</v>
      </c>
    </row>
    <row r="371" spans="1:42" x14ac:dyDescent="0.35">
      <c r="A371">
        <f t="shared" si="75"/>
        <v>1488.3216740581418</v>
      </c>
      <c r="B371">
        <f t="shared" si="76"/>
        <v>-1.2515922785970974</v>
      </c>
      <c r="C371">
        <f t="shared" si="80"/>
        <v>-1.2770318115380395</v>
      </c>
      <c r="D371">
        <f t="shared" si="81"/>
        <v>2.5439532940942033E-2</v>
      </c>
      <c r="E371">
        <f t="shared" si="77"/>
        <v>27.936054864268101</v>
      </c>
      <c r="F371">
        <f t="shared" si="77"/>
        <v>1.9750680608575297</v>
      </c>
      <c r="AE371" s="28">
        <f>'RIAA Reference'!B362</f>
        <v>1488.3216740581418</v>
      </c>
      <c r="AF371" s="4">
        <f t="shared" si="82"/>
        <v>9351.400874799041</v>
      </c>
      <c r="AG371" s="28" t="str">
        <f t="shared" si="83"/>
        <v>3240.4802990206j</v>
      </c>
      <c r="AH371" s="28" t="str">
        <f t="shared" si="84"/>
        <v>3320+1069.3584986768j</v>
      </c>
      <c r="AI371" s="28" t="str">
        <f t="shared" si="85"/>
        <v>1184.69531623284+1693.2006674527j</v>
      </c>
      <c r="AJ371" s="28">
        <f t="shared" si="86"/>
        <v>27.936054864268101</v>
      </c>
      <c r="AK371" s="28">
        <f t="shared" si="87"/>
        <v>1.9750680608575297</v>
      </c>
      <c r="AL371" s="28">
        <f t="shared" si="88"/>
        <v>7.3972586548971375E-2</v>
      </c>
      <c r="AM371" s="28">
        <f t="shared" si="89"/>
        <v>-22.618583907074196</v>
      </c>
      <c r="AN371" s="28">
        <f t="shared" si="78"/>
        <v>-1.2515922785970974</v>
      </c>
      <c r="AO371" s="4">
        <f>'RIAA Reference'!H362</f>
        <v>-1.2770318115380395</v>
      </c>
      <c r="AP371" s="9">
        <f t="shared" si="79"/>
        <v>2.5439532940942033E-2</v>
      </c>
    </row>
    <row r="372" spans="1:42" x14ac:dyDescent="0.35">
      <c r="A372">
        <f t="shared" si="75"/>
        <v>1524.5802228766315</v>
      </c>
      <c r="B372">
        <f t="shared" si="76"/>
        <v>-1.3421870367793356</v>
      </c>
      <c r="C372">
        <f t="shared" si="80"/>
        <v>-1.3676390034011683</v>
      </c>
      <c r="D372">
        <f t="shared" si="81"/>
        <v>2.5451966621832689E-2</v>
      </c>
      <c r="E372">
        <f t="shared" si="77"/>
        <v>27.914063073506146</v>
      </c>
      <c r="F372">
        <f t="shared" si="77"/>
        <v>1.9545749481416979</v>
      </c>
      <c r="AE372" s="28">
        <f>'RIAA Reference'!B363</f>
        <v>1524.5802228766315</v>
      </c>
      <c r="AF372" s="4">
        <f t="shared" si="82"/>
        <v>9579.2200559950306</v>
      </c>
      <c r="AG372" s="28" t="str">
        <f t="shared" si="83"/>
        <v>3163.41310940712j</v>
      </c>
      <c r="AH372" s="28" t="str">
        <f t="shared" si="84"/>
        <v>3320+1043.92632610435j</v>
      </c>
      <c r="AI372" s="28" t="str">
        <f t="shared" si="85"/>
        <v>1163.46867641338+1679.89005301203j</v>
      </c>
      <c r="AJ372" s="28">
        <f t="shared" si="86"/>
        <v>27.914063073506146</v>
      </c>
      <c r="AK372" s="28">
        <f t="shared" si="87"/>
        <v>1.9545749481416979</v>
      </c>
      <c r="AL372" s="28">
        <f t="shared" si="88"/>
        <v>7.3205054237516554E-2</v>
      </c>
      <c r="AM372" s="28">
        <f t="shared" si="89"/>
        <v>-22.709178665256434</v>
      </c>
      <c r="AN372" s="28">
        <f t="shared" si="78"/>
        <v>-1.3421870367793356</v>
      </c>
      <c r="AO372" s="4">
        <f>'RIAA Reference'!H363</f>
        <v>-1.3676390034011683</v>
      </c>
      <c r="AP372" s="9">
        <f t="shared" si="79"/>
        <v>2.5451966621832689E-2</v>
      </c>
    </row>
    <row r="373" spans="1:42" x14ac:dyDescent="0.35">
      <c r="A373">
        <f t="shared" si="75"/>
        <v>1561.8459633807865</v>
      </c>
      <c r="B373">
        <f t="shared" si="76"/>
        <v>-1.43455545735296</v>
      </c>
      <c r="C373">
        <f t="shared" si="80"/>
        <v>-1.4599383020894432</v>
      </c>
      <c r="D373">
        <f t="shared" si="81"/>
        <v>2.5382844736483223E-2</v>
      </c>
      <c r="E373">
        <f t="shared" si="77"/>
        <v>27.891762873628132</v>
      </c>
      <c r="F373">
        <f t="shared" si="77"/>
        <v>1.933899526520187</v>
      </c>
      <c r="AE373" s="28">
        <f>'RIAA Reference'!B364</f>
        <v>1561.8459633807865</v>
      </c>
      <c r="AF373" s="4">
        <f t="shared" si="82"/>
        <v>9813.3676091919042</v>
      </c>
      <c r="AG373" s="28" t="str">
        <f t="shared" si="83"/>
        <v>3087.93387854403j</v>
      </c>
      <c r="AH373" s="28" t="str">
        <f t="shared" si="84"/>
        <v>3320+1019.01817991953j</v>
      </c>
      <c r="AI373" s="28" t="str">
        <f t="shared" si="85"/>
        <v>1141.93161811432+1666.51731792622j</v>
      </c>
      <c r="AJ373" s="28">
        <f t="shared" si="86"/>
        <v>27.891762873628132</v>
      </c>
      <c r="AK373" s="28">
        <f t="shared" si="87"/>
        <v>1.933899526520187</v>
      </c>
      <c r="AL373" s="28">
        <f t="shared" si="88"/>
        <v>7.2430693877160751E-2</v>
      </c>
      <c r="AM373" s="28">
        <f t="shared" si="89"/>
        <v>-22.801547085830059</v>
      </c>
      <c r="AN373" s="28">
        <f t="shared" si="78"/>
        <v>-1.43455545735296</v>
      </c>
      <c r="AO373" s="4">
        <f>'RIAA Reference'!H364</f>
        <v>-1.4599383020894432</v>
      </c>
      <c r="AP373" s="9">
        <f t="shared" si="79"/>
        <v>2.5382844736483223E-2</v>
      </c>
    </row>
    <row r="374" spans="1:42" x14ac:dyDescent="0.35">
      <c r="A374">
        <f t="shared" si="75"/>
        <v>1600.1499160633623</v>
      </c>
      <c r="B374">
        <f t="shared" si="76"/>
        <v>-1.5287781545268575</v>
      </c>
      <c r="C374">
        <f t="shared" si="80"/>
        <v>-1.5540125244054543</v>
      </c>
      <c r="D374">
        <f t="shared" si="81"/>
        <v>2.5234369878596841E-2</v>
      </c>
      <c r="E374">
        <f t="shared" si="77"/>
        <v>27.869171047131342</v>
      </c>
      <c r="F374">
        <f t="shared" si="77"/>
        <v>1.9130343677356803</v>
      </c>
      <c r="AE374" s="28">
        <f>'RIAA Reference'!B365</f>
        <v>1600.1499160633623</v>
      </c>
      <c r="AF374" s="4">
        <f t="shared" si="82"/>
        <v>10054.038441893967</v>
      </c>
      <c r="AG374" s="28" t="str">
        <f t="shared" si="83"/>
        <v>3014.01575875831j</v>
      </c>
      <c r="AH374" s="28" t="str">
        <f t="shared" si="84"/>
        <v>3320+994.625200390244j</v>
      </c>
      <c r="AI374" s="28" t="str">
        <f t="shared" si="85"/>
        <v>1120.10236637296+1653.05752434417j</v>
      </c>
      <c r="AJ374" s="28">
        <f t="shared" si="86"/>
        <v>27.869171047131342</v>
      </c>
      <c r="AK374" s="28">
        <f t="shared" si="87"/>
        <v>1.9130343677356803</v>
      </c>
      <c r="AL374" s="28">
        <f t="shared" si="88"/>
        <v>7.1649227256017731E-2</v>
      </c>
      <c r="AM374" s="28">
        <f t="shared" si="89"/>
        <v>-22.895769783003956</v>
      </c>
      <c r="AN374" s="28">
        <f t="shared" si="78"/>
        <v>-1.5287781545268575</v>
      </c>
      <c r="AO374" s="4">
        <f>'RIAA Reference'!H365</f>
        <v>-1.5540125244054543</v>
      </c>
      <c r="AP374" s="9">
        <f t="shared" si="79"/>
        <v>2.5234369878596841E-2</v>
      </c>
    </row>
    <row r="375" spans="1:42" x14ac:dyDescent="0.35">
      <c r="A375">
        <f t="shared" si="75"/>
        <v>1639.5241431960021</v>
      </c>
      <c r="B375">
        <f t="shared" si="76"/>
        <v>-1.6249340686533595</v>
      </c>
      <c r="C375">
        <f t="shared" si="80"/>
        <v>-1.6499429571784843</v>
      </c>
      <c r="D375">
        <f t="shared" si="81"/>
        <v>2.5008888525124728E-2</v>
      </c>
      <c r="E375">
        <f t="shared" si="77"/>
        <v>27.846305879416576</v>
      </c>
      <c r="F375">
        <f t="shared" si="77"/>
        <v>1.8919731835582534</v>
      </c>
      <c r="AE375" s="28">
        <f>'RIAA Reference'!B366</f>
        <v>1639.5241431960021</v>
      </c>
      <c r="AF375" s="4">
        <f t="shared" si="82"/>
        <v>10301.43400729532</v>
      </c>
      <c r="AG375" s="28" t="str">
        <f t="shared" si="83"/>
        <v>2941.63223116026j</v>
      </c>
      <c r="AH375" s="28" t="str">
        <f t="shared" si="84"/>
        <v>3320+970.738636282886j</v>
      </c>
      <c r="AI375" s="28" t="str">
        <f t="shared" si="85"/>
        <v>1098.00054953028+1639.48668135586j</v>
      </c>
      <c r="AJ375" s="28">
        <f t="shared" si="86"/>
        <v>27.846305879416576</v>
      </c>
      <c r="AK375" s="28">
        <f t="shared" si="87"/>
        <v>1.8919731835582534</v>
      </c>
      <c r="AL375" s="28">
        <f t="shared" si="88"/>
        <v>7.0860418859859761E-2</v>
      </c>
      <c r="AM375" s="28">
        <f t="shared" si="89"/>
        <v>-22.991925697130458</v>
      </c>
      <c r="AN375" s="28">
        <f t="shared" si="78"/>
        <v>-1.6249340686533595</v>
      </c>
      <c r="AO375" s="4">
        <f>'RIAA Reference'!H366</f>
        <v>-1.6499429571784843</v>
      </c>
      <c r="AP375" s="9">
        <f t="shared" si="79"/>
        <v>2.5008888525124728E-2</v>
      </c>
    </row>
    <row r="376" spans="1:42" x14ac:dyDescent="0.35">
      <c r="A376">
        <f t="shared" si="75"/>
        <v>1680.0017865434165</v>
      </c>
      <c r="B376">
        <f t="shared" si="76"/>
        <v>-1.7231002560036219</v>
      </c>
      <c r="C376">
        <f t="shared" si="80"/>
        <v>-1.7478091414489842</v>
      </c>
      <c r="D376">
        <f t="shared" si="81"/>
        <v>2.4708885445362316E-2</v>
      </c>
      <c r="E376">
        <f t="shared" si="77"/>
        <v>27.823187118653731</v>
      </c>
      <c r="F376">
        <f t="shared" si="77"/>
        <v>1.8707108586594707</v>
      </c>
      <c r="AE376" s="28">
        <f>'RIAA Reference'!B367</f>
        <v>1680.0017865434165</v>
      </c>
      <c r="AF376" s="4">
        <f t="shared" si="82"/>
        <v>10555.762541245051</v>
      </c>
      <c r="AG376" s="28" t="str">
        <f t="shared" si="83"/>
        <v>2870.75710396343j</v>
      </c>
      <c r="AH376" s="28" t="str">
        <f t="shared" si="84"/>
        <v>3320+947.349844307932j</v>
      </c>
      <c r="AI376" s="28" t="str">
        <f t="shared" si="85"/>
        <v>1075.64715298276+1625.7818650167j</v>
      </c>
      <c r="AJ376" s="28">
        <f t="shared" si="86"/>
        <v>27.823187118653731</v>
      </c>
      <c r="AK376" s="28">
        <f t="shared" si="87"/>
        <v>1.8707108586594707</v>
      </c>
      <c r="AL376" s="28">
        <f t="shared" si="88"/>
        <v>7.0064077103350747E-2</v>
      </c>
      <c r="AM376" s="28">
        <f t="shared" si="89"/>
        <v>-23.090091884480721</v>
      </c>
      <c r="AN376" s="28">
        <f t="shared" si="78"/>
        <v>-1.7231002560036219</v>
      </c>
      <c r="AO376" s="4">
        <f>'RIAA Reference'!H367</f>
        <v>-1.7478091414489842</v>
      </c>
      <c r="AP376" s="9">
        <f t="shared" si="79"/>
        <v>2.4708885445362316E-2</v>
      </c>
    </row>
    <row r="377" spans="1:42" x14ac:dyDescent="0.35">
      <c r="A377">
        <f t="shared" si="75"/>
        <v>1721.6171065369151</v>
      </c>
      <c r="B377">
        <f t="shared" si="76"/>
        <v>-1.8233516800290519</v>
      </c>
      <c r="C377">
        <f t="shared" si="80"/>
        <v>-1.847688657487917</v>
      </c>
      <c r="D377">
        <f t="shared" si="81"/>
        <v>2.4336977458865094E-2</v>
      </c>
      <c r="E377">
        <f t="shared" si="77"/>
        <v>27.799835923324654</v>
      </c>
      <c r="F377">
        <f t="shared" si="77"/>
        <v>1.8492434790776631</v>
      </c>
      <c r="AE377" s="28">
        <f>'RIAA Reference'!B368</f>
        <v>1721.6171065369151</v>
      </c>
      <c r="AF377" s="4">
        <f t="shared" si="82"/>
        <v>10817.239308381777</v>
      </c>
      <c r="AG377" s="28" t="str">
        <f t="shared" si="83"/>
        <v>2801.36451077216j</v>
      </c>
      <c r="AH377" s="28" t="str">
        <f t="shared" si="84"/>
        <v>3320+924.450288554813j</v>
      </c>
      <c r="AI377" s="28" t="str">
        <f t="shared" si="85"/>
        <v>1053.06446088193+1611.92133614079j</v>
      </c>
      <c r="AJ377" s="28">
        <f t="shared" si="86"/>
        <v>27.799835923324654</v>
      </c>
      <c r="AK377" s="28">
        <f t="shared" si="87"/>
        <v>1.8492434790776631</v>
      </c>
      <c r="AL377" s="28">
        <f t="shared" si="88"/>
        <v>6.9260055396167419E-2</v>
      </c>
      <c r="AM377" s="28">
        <f t="shared" si="89"/>
        <v>-23.190343308506151</v>
      </c>
      <c r="AN377" s="28">
        <f t="shared" si="78"/>
        <v>-1.8233516800290519</v>
      </c>
      <c r="AO377" s="4">
        <f>'RIAA Reference'!H368</f>
        <v>-1.847688657487917</v>
      </c>
      <c r="AP377" s="9">
        <f t="shared" si="79"/>
        <v>2.4336977458865094E-2</v>
      </c>
    </row>
    <row r="378" spans="1:42" x14ac:dyDescent="0.35">
      <c r="A378">
        <f t="shared" si="75"/>
        <v>1764.4055229671899</v>
      </c>
      <c r="B378">
        <f t="shared" si="76"/>
        <v>-1.9257610054208452</v>
      </c>
      <c r="C378">
        <f t="shared" si="80"/>
        <v>-1.9496569119317906</v>
      </c>
      <c r="D378">
        <f t="shared" si="81"/>
        <v>2.3895906510945419E-2</v>
      </c>
      <c r="E378">
        <f t="shared" si="77"/>
        <v>27.776274797350332</v>
      </c>
      <c r="F378">
        <f t="shared" si="77"/>
        <v>1.8275683557795959</v>
      </c>
      <c r="AE378" s="28">
        <f>'RIAA Reference'!B369</f>
        <v>1764.4055229671899</v>
      </c>
      <c r="AF378" s="4">
        <f t="shared" si="82"/>
        <v>11086.086857813962</v>
      </c>
      <c r="AG378" s="28" t="str">
        <f t="shared" si="83"/>
        <v>2733.42890883733j</v>
      </c>
      <c r="AH378" s="28" t="str">
        <f t="shared" si="84"/>
        <v>3320+902.031539916319j</v>
      </c>
      <c r="AI378" s="28" t="str">
        <f t="shared" si="85"/>
        <v>1030.27598580336+1597.8846545025j</v>
      </c>
      <c r="AJ378" s="28">
        <f t="shared" si="86"/>
        <v>27.776274797350332</v>
      </c>
      <c r="AK378" s="28">
        <f t="shared" si="87"/>
        <v>1.8275683557795959</v>
      </c>
      <c r="AL378" s="28">
        <f t="shared" si="88"/>
        <v>6.8448253025452752E-2</v>
      </c>
      <c r="AM378" s="28">
        <f t="shared" si="89"/>
        <v>-23.292752633897944</v>
      </c>
      <c r="AN378" s="28">
        <f t="shared" si="78"/>
        <v>-1.9257610054208452</v>
      </c>
      <c r="AO378" s="4">
        <f>'RIAA Reference'!H369</f>
        <v>-1.9496569119317906</v>
      </c>
      <c r="AP378" s="9">
        <f t="shared" si="79"/>
        <v>2.3895906510945419E-2</v>
      </c>
    </row>
    <row r="379" spans="1:42" x14ac:dyDescent="0.35">
      <c r="A379">
        <f t="shared" si="75"/>
        <v>1808.4036572589521</v>
      </c>
      <c r="B379">
        <f t="shared" si="76"/>
        <v>-2.0303983963445051</v>
      </c>
      <c r="C379">
        <f t="shared" si="80"/>
        <v>-2.0537869283911498</v>
      </c>
      <c r="D379">
        <f t="shared" si="81"/>
        <v>2.3388532046644706E-2</v>
      </c>
      <c r="E379">
        <f t="shared" si="77"/>
        <v>27.752527512875307</v>
      </c>
      <c r="F379">
        <f t="shared" si="77"/>
        <v>1.8056840428475625</v>
      </c>
      <c r="AE379" s="28">
        <f>'RIAA Reference'!B370</f>
        <v>1808.4036572589521</v>
      </c>
      <c r="AF379" s="4">
        <f t="shared" si="82"/>
        <v>11362.535288739276</v>
      </c>
      <c r="AG379" s="28" t="str">
        <f t="shared" si="83"/>
        <v>2666.92507728111j</v>
      </c>
      <c r="AH379" s="28" t="str">
        <f t="shared" si="84"/>
        <v>3320+880.085275502765j</v>
      </c>
      <c r="AI379" s="28" t="str">
        <f t="shared" si="85"/>
        <v>1007.30638657897+1583.65278806287j</v>
      </c>
      <c r="AJ379" s="28">
        <f t="shared" si="86"/>
        <v>27.752527512875307</v>
      </c>
      <c r="AK379" s="28">
        <f t="shared" si="87"/>
        <v>1.8056840428475625</v>
      </c>
      <c r="AL379" s="28">
        <f t="shared" si="88"/>
        <v>6.7628615836987288E-2</v>
      </c>
      <c r="AM379" s="28">
        <f t="shared" si="89"/>
        <v>-23.397390024821604</v>
      </c>
      <c r="AN379" s="28">
        <f t="shared" si="78"/>
        <v>-2.0303983963445051</v>
      </c>
      <c r="AO379" s="4">
        <f>'RIAA Reference'!H370</f>
        <v>-2.0537869283911498</v>
      </c>
      <c r="AP379" s="9">
        <f t="shared" si="79"/>
        <v>2.3388532046644706E-2</v>
      </c>
    </row>
    <row r="380" spans="1:42" x14ac:dyDescent="0.35">
      <c r="A380">
        <f t="shared" si="75"/>
        <v>1853.6493763926201</v>
      </c>
      <c r="B380">
        <f t="shared" si="76"/>
        <v>-2.1373313202827826</v>
      </c>
      <c r="C380">
        <f t="shared" si="80"/>
        <v>-2.1601491429530237</v>
      </c>
      <c r="D380">
        <f t="shared" si="81"/>
        <v>2.2817822670241128E-2</v>
      </c>
      <c r="E380">
        <f t="shared" si="77"/>
        <v>27.72861902096745</v>
      </c>
      <c r="F380">
        <f t="shared" si="77"/>
        <v>1.7835903498554562</v>
      </c>
      <c r="AE380" s="28">
        <f>'RIAA Reference'!B371</f>
        <v>1853.6493763926201</v>
      </c>
      <c r="AF380" s="4">
        <f t="shared" si="82"/>
        <v>11646.822526412712</v>
      </c>
      <c r="AG380" s="28" t="str">
        <f t="shared" si="83"/>
        <v>2601.82811529144j</v>
      </c>
      <c r="AH380" s="28" t="str">
        <f t="shared" si="84"/>
        <v>3320+858.603278046176j</v>
      </c>
      <c r="AI380" s="28" t="str">
        <f t="shared" si="85"/>
        <v>984.181374664192+1569.20821583801j</v>
      </c>
      <c r="AJ380" s="28">
        <f t="shared" si="86"/>
        <v>27.72861902096745</v>
      </c>
      <c r="AK380" s="28">
        <f t="shared" si="87"/>
        <v>1.7835903498554562</v>
      </c>
      <c r="AL380" s="28">
        <f t="shared" si="88"/>
        <v>6.6801136698706173E-2</v>
      </c>
      <c r="AM380" s="28">
        <f t="shared" si="89"/>
        <v>-23.504322948759881</v>
      </c>
      <c r="AN380" s="28">
        <f t="shared" si="78"/>
        <v>-2.1373313202827826</v>
      </c>
      <c r="AO380" s="4">
        <f>'RIAA Reference'!H371</f>
        <v>-2.1601491429530237</v>
      </c>
      <c r="AP380" s="9">
        <f t="shared" si="79"/>
        <v>2.2817822670241128E-2</v>
      </c>
    </row>
    <row r="381" spans="1:42" x14ac:dyDescent="0.35">
      <c r="A381">
        <f t="shared" si="75"/>
        <v>1900.1818385413121</v>
      </c>
      <c r="B381">
        <f t="shared" si="76"/>
        <v>-2.2466243589521997</v>
      </c>
      <c r="C381">
        <f t="shared" si="80"/>
        <v>-2.2688112060446857</v>
      </c>
      <c r="D381">
        <f t="shared" si="81"/>
        <v>2.2186847092485973E-2</v>
      </c>
      <c r="E381">
        <f t="shared" si="77"/>
        <v>27.704575350671941</v>
      </c>
      <c r="F381">
        <f t="shared" si="77"/>
        <v>1.7612883480404953</v>
      </c>
      <c r="AE381" s="28">
        <f>'RIAA Reference'!B372</f>
        <v>1900.1818385413121</v>
      </c>
      <c r="AF381" s="4">
        <f t="shared" si="82"/>
        <v>11939.194608892265</v>
      </c>
      <c r="AG381" s="28" t="str">
        <f t="shared" si="83"/>
        <v>2538.1134402869j</v>
      </c>
      <c r="AH381" s="28" t="str">
        <f t="shared" si="84"/>
        <v>3320+837.577435294675j</v>
      </c>
      <c r="AI381" s="28" t="str">
        <f t="shared" si="85"/>
        <v>960.927609593303+1554.53502305311j</v>
      </c>
      <c r="AJ381" s="28">
        <f t="shared" si="86"/>
        <v>27.704575350671941</v>
      </c>
      <c r="AK381" s="28">
        <f t="shared" si="87"/>
        <v>1.7612883480404953</v>
      </c>
      <c r="AL381" s="28">
        <f t="shared" si="88"/>
        <v>6.5965855731853734E-2</v>
      </c>
      <c r="AM381" s="28">
        <f t="shared" si="89"/>
        <v>-23.613615987429299</v>
      </c>
      <c r="AN381" s="28">
        <f t="shared" si="78"/>
        <v>-2.2466243589521997</v>
      </c>
      <c r="AO381" s="4">
        <f>'RIAA Reference'!H372</f>
        <v>-2.2688112060446857</v>
      </c>
      <c r="AP381" s="9">
        <f t="shared" si="79"/>
        <v>2.2186847092485973E-2</v>
      </c>
    </row>
    <row r="382" spans="1:42" x14ac:dyDescent="0.35">
      <c r="A382">
        <f t="shared" si="75"/>
        <v>1948.0415404940943</v>
      </c>
      <c r="B382">
        <f t="shared" si="76"/>
        <v>-2.3583390277774749</v>
      </c>
      <c r="C382">
        <f t="shared" si="80"/>
        <v>-2.3798377921535212</v>
      </c>
      <c r="D382">
        <f t="shared" si="81"/>
        <v>2.1498764376046253E-2</v>
      </c>
      <c r="E382">
        <f t="shared" si="77"/>
        <v>27.680423497049127</v>
      </c>
      <c r="F382">
        <f t="shared" si="77"/>
        <v>1.7387803699306081</v>
      </c>
      <c r="AE382" s="28">
        <f>'RIAA Reference'!B373</f>
        <v>1948.0415404940943</v>
      </c>
      <c r="AF382" s="4">
        <f t="shared" si="82"/>
        <v>12239.905985007981</v>
      </c>
      <c r="AG382" s="28" t="str">
        <f t="shared" si="83"/>
        <v>2475.75678605268j</v>
      </c>
      <c r="AH382" s="28" t="str">
        <f t="shared" si="84"/>
        <v>3320+816.999739397384j</v>
      </c>
      <c r="AI382" s="28" t="str">
        <f t="shared" si="85"/>
        <v>937.572584255746+1539.6189872781j</v>
      </c>
      <c r="AJ382" s="28">
        <f t="shared" si="86"/>
        <v>27.680423497049127</v>
      </c>
      <c r="AK382" s="28">
        <f t="shared" si="87"/>
        <v>1.7387803699306081</v>
      </c>
      <c r="AL382" s="28">
        <f t="shared" si="88"/>
        <v>6.5122860297026644E-2</v>
      </c>
      <c r="AM382" s="28">
        <f t="shared" si="89"/>
        <v>-23.725330656254574</v>
      </c>
      <c r="AN382" s="28">
        <f t="shared" si="78"/>
        <v>-2.3583390277774749</v>
      </c>
      <c r="AO382" s="4">
        <f>'RIAA Reference'!H373</f>
        <v>-2.3798377921535212</v>
      </c>
      <c r="AP382" s="9">
        <f t="shared" si="79"/>
        <v>2.1498764376046253E-2</v>
      </c>
    </row>
    <row r="383" spans="1:42" x14ac:dyDescent="0.35">
      <c r="A383">
        <f t="shared" si="75"/>
        <v>1997.2703669398309</v>
      </c>
      <c r="B383">
        <f t="shared" si="76"/>
        <v>-2.4725336053998137</v>
      </c>
      <c r="C383">
        <f t="shared" si="80"/>
        <v>-2.4932904189059548</v>
      </c>
      <c r="D383">
        <f t="shared" si="81"/>
        <v>2.0756813506141114E-2</v>
      </c>
      <c r="E383">
        <f t="shared" si="77"/>
        <v>27.656191299009922</v>
      </c>
      <c r="F383">
        <f t="shared" si="77"/>
        <v>1.7160700021495745</v>
      </c>
      <c r="AE383" s="28">
        <f>'RIAA Reference'!B374</f>
        <v>1997.2703669398309</v>
      </c>
      <c r="AF383" s="4">
        <f t="shared" si="82"/>
        <v>12549.219824021526</v>
      </c>
      <c r="AG383" s="28" t="str">
        <f t="shared" si="83"/>
        <v>2414.73420084846j</v>
      </c>
      <c r="AH383" s="28" t="str">
        <f t="shared" si="84"/>
        <v>3320+796.862286279993j</v>
      </c>
      <c r="AI383" s="28" t="str">
        <f t="shared" si="85"/>
        <v>914.144500901508+1524.44765432056j</v>
      </c>
      <c r="AJ383" s="28">
        <f t="shared" si="86"/>
        <v>27.656191299009922</v>
      </c>
      <c r="AK383" s="28">
        <f t="shared" si="87"/>
        <v>1.7160700021495745</v>
      </c>
      <c r="AL383" s="28">
        <f t="shared" si="88"/>
        <v>6.4272284724703199E-2</v>
      </c>
      <c r="AM383" s="28">
        <f t="shared" si="89"/>
        <v>-23.839525233876913</v>
      </c>
      <c r="AN383" s="28">
        <f t="shared" si="78"/>
        <v>-2.4725336053998137</v>
      </c>
      <c r="AO383" s="4">
        <f>'RIAA Reference'!H374</f>
        <v>-2.4932904189059548</v>
      </c>
      <c r="AP383" s="9">
        <f t="shared" si="79"/>
        <v>2.0756813506141114E-2</v>
      </c>
    </row>
    <row r="384" spans="1:42" x14ac:dyDescent="0.35">
      <c r="A384">
        <f t="shared" si="75"/>
        <v>2047.9116416890204</v>
      </c>
      <c r="B384">
        <f t="shared" si="76"/>
        <v>-2.5892629746689795</v>
      </c>
      <c r="C384">
        <f t="shared" si="80"/>
        <v>-2.6092272769933662</v>
      </c>
      <c r="D384">
        <f t="shared" si="81"/>
        <v>1.9964302324386729E-2</v>
      </c>
      <c r="E384">
        <f t="shared" si="77"/>
        <v>27.631907307939677</v>
      </c>
      <c r="F384">
        <f t="shared" si="77"/>
        <v>1.6931620711919295</v>
      </c>
      <c r="AE384" s="28">
        <f>'RIAA Reference'!B375</f>
        <v>2047.9116416890204</v>
      </c>
      <c r="AF384" s="4">
        <f t="shared" si="82"/>
        <v>12867.408337462479</v>
      </c>
      <c r="AG384" s="28" t="str">
        <f t="shared" si="83"/>
        <v>2355.02204548878j</v>
      </c>
      <c r="AH384" s="28" t="str">
        <f t="shared" si="84"/>
        <v>3320+777.157275011298j</v>
      </c>
      <c r="AI384" s="28" t="str">
        <f t="shared" si="85"/>
        <v>890.672138948438+1509.01040275624j</v>
      </c>
      <c r="AJ384" s="28">
        <f t="shared" si="86"/>
        <v>27.631907307939677</v>
      </c>
      <c r="AK384" s="28">
        <f t="shared" si="87"/>
        <v>1.6931620711919295</v>
      </c>
      <c r="AL384" s="28">
        <f t="shared" si="88"/>
        <v>6.3414309782469244E-2</v>
      </c>
      <c r="AM384" s="28">
        <f t="shared" si="89"/>
        <v>-23.956254603146078</v>
      </c>
      <c r="AN384" s="28">
        <f t="shared" si="78"/>
        <v>-2.5892629746689795</v>
      </c>
      <c r="AO384" s="4">
        <f>'RIAA Reference'!H375</f>
        <v>-2.6092272769933662</v>
      </c>
      <c r="AP384" s="9">
        <f t="shared" si="79"/>
        <v>1.9964302324386729E-2</v>
      </c>
    </row>
    <row r="385" spans="1:42" x14ac:dyDescent="0.35">
      <c r="A385">
        <f t="shared" si="75"/>
        <v>2100.0101809145349</v>
      </c>
      <c r="B385">
        <f t="shared" si="76"/>
        <v>-2.7085784765177254</v>
      </c>
      <c r="C385">
        <f t="shared" si="80"/>
        <v>-2.7277030723957951</v>
      </c>
      <c r="D385">
        <f t="shared" si="81"/>
        <v>1.9124595878069695E-2</v>
      </c>
      <c r="E385">
        <f t="shared" si="77"/>
        <v>27.607600648270498</v>
      </c>
      <c r="F385">
        <f t="shared" si="77"/>
        <v>1.6700626220372052</v>
      </c>
      <c r="AE385" s="28">
        <f>'RIAA Reference'!B376</f>
        <v>2100.0101809145349</v>
      </c>
      <c r="AF385" s="4">
        <f t="shared" si="82"/>
        <v>13194.753113649751</v>
      </c>
      <c r="AG385" s="28" t="str">
        <f t="shared" si="83"/>
        <v>2296.5969913967j</v>
      </c>
      <c r="AH385" s="28" t="str">
        <f t="shared" si="84"/>
        <v>3320+757.877007160912j</v>
      </c>
      <c r="AI385" s="28" t="str">
        <f t="shared" si="85"/>
        <v>867.184715815812+1493.29849610764j</v>
      </c>
      <c r="AJ385" s="28">
        <f t="shared" si="86"/>
        <v>27.607600648270498</v>
      </c>
      <c r="AK385" s="28">
        <f t="shared" si="87"/>
        <v>1.6700626220372052</v>
      </c>
      <c r="AL385" s="28">
        <f t="shared" si="88"/>
        <v>6.2549161874052697E-2</v>
      </c>
      <c r="AM385" s="28">
        <f t="shared" si="89"/>
        <v>-24.075570104994824</v>
      </c>
      <c r="AN385" s="28">
        <f t="shared" si="78"/>
        <v>-2.7085784765177254</v>
      </c>
      <c r="AO385" s="4">
        <f>'RIAA Reference'!H376</f>
        <v>-2.7277030723957951</v>
      </c>
      <c r="AP385" s="9">
        <f t="shared" si="79"/>
        <v>1.9124595878069695E-2</v>
      </c>
    </row>
    <row r="386" spans="1:42" x14ac:dyDescent="0.35">
      <c r="A386">
        <f t="shared" si="75"/>
        <v>2153.6123484956584</v>
      </c>
      <c r="B386">
        <f t="shared" si="76"/>
        <v>-2.8305277780413252</v>
      </c>
      <c r="C386">
        <f t="shared" si="80"/>
        <v>-2.8487688822927564</v>
      </c>
      <c r="D386">
        <f t="shared" si="81"/>
        <v>1.8241104251431217E-2</v>
      </c>
      <c r="E386">
        <f t="shared" si="77"/>
        <v>27.58330087130982</v>
      </c>
      <c r="F386">
        <f t="shared" si="77"/>
        <v>1.6467788895564903</v>
      </c>
      <c r="AE386" s="28">
        <f>'RIAA Reference'!B377</f>
        <v>2153.6123484956584</v>
      </c>
      <c r="AF386" s="4">
        <f t="shared" si="82"/>
        <v>13531.545465428444</v>
      </c>
      <c r="AG386" s="28" t="str">
        <f t="shared" si="83"/>
        <v>2239.43601863151j</v>
      </c>
      <c r="AH386" s="28" t="str">
        <f t="shared" si="84"/>
        <v>3320+739.013886148397j</v>
      </c>
      <c r="AI386" s="28" t="str">
        <f t="shared" si="85"/>
        <v>843.711742141853+1477.30512183353j</v>
      </c>
      <c r="AJ386" s="28">
        <f t="shared" si="86"/>
        <v>27.58330087130982</v>
      </c>
      <c r="AK386" s="28">
        <f t="shared" si="87"/>
        <v>1.6467788895564903</v>
      </c>
      <c r="AL386" s="28">
        <f t="shared" si="88"/>
        <v>6.1677111968407701E-2</v>
      </c>
      <c r="AM386" s="28">
        <f t="shared" si="89"/>
        <v>-24.197519406518424</v>
      </c>
      <c r="AN386" s="28">
        <f t="shared" si="78"/>
        <v>-2.8305277780413252</v>
      </c>
      <c r="AO386" s="4">
        <f>'RIAA Reference'!H377</f>
        <v>-2.8487688822927564</v>
      </c>
      <c r="AP386" s="9">
        <f t="shared" si="79"/>
        <v>1.8241104251431217E-2</v>
      </c>
    </row>
    <row r="387" spans="1:42" x14ac:dyDescent="0.35">
      <c r="A387">
        <f t="shared" si="75"/>
        <v>2208.7661135536318</v>
      </c>
      <c r="B387">
        <f t="shared" si="76"/>
        <v>-2.9551547560096441</v>
      </c>
      <c r="C387">
        <f t="shared" si="80"/>
        <v>-2.9724720259659447</v>
      </c>
      <c r="D387">
        <f t="shared" si="81"/>
        <v>1.7317269956300674E-2</v>
      </c>
      <c r="E387">
        <f t="shared" si="77"/>
        <v>27.559037803767346</v>
      </c>
      <c r="F387">
        <f t="shared" si="77"/>
        <v>1.6233192627515241</v>
      </c>
      <c r="AE387" s="28">
        <f>'RIAA Reference'!B378</f>
        <v>2208.7661135536318</v>
      </c>
      <c r="AF387" s="4">
        <f t="shared" si="82"/>
        <v>13878.086791676336</v>
      </c>
      <c r="AG387" s="28" t="str">
        <f t="shared" si="83"/>
        <v>2183.51641389108j</v>
      </c>
      <c r="AH387" s="28" t="str">
        <f t="shared" si="84"/>
        <v>3320+720.560416584057j</v>
      </c>
      <c r="AI387" s="28" t="str">
        <f t="shared" si="85"/>
        <v>820.282872854474+1461.02541646433j</v>
      </c>
      <c r="AJ387" s="28">
        <f t="shared" si="86"/>
        <v>27.559037803767346</v>
      </c>
      <c r="AK387" s="28">
        <f t="shared" si="87"/>
        <v>1.6233192627515241</v>
      </c>
      <c r="AL387" s="28">
        <f t="shared" si="88"/>
        <v>6.0798474260356908E-2</v>
      </c>
      <c r="AM387" s="28">
        <f t="shared" si="89"/>
        <v>-24.322146384486743</v>
      </c>
      <c r="AN387" s="28">
        <f t="shared" si="78"/>
        <v>-2.9551547560096441</v>
      </c>
      <c r="AO387" s="4">
        <f>'RIAA Reference'!H378</f>
        <v>-2.9724720259659447</v>
      </c>
      <c r="AP387" s="9">
        <f t="shared" si="79"/>
        <v>1.7317269956300674E-2</v>
      </c>
    </row>
    <row r="388" spans="1:42" x14ac:dyDescent="0.35">
      <c r="A388">
        <f t="shared" si="75"/>
        <v>2265.5211102707694</v>
      </c>
      <c r="B388">
        <f t="shared" si="76"/>
        <v>-3.0824993969182475</v>
      </c>
      <c r="C388">
        <f t="shared" si="80"/>
        <v>-3.0988559518904237</v>
      </c>
      <c r="D388">
        <f t="shared" si="81"/>
        <v>1.6356554972176252E-2</v>
      </c>
      <c r="E388">
        <f t="shared" si="77"/>
        <v>27.534841392529529</v>
      </c>
      <c r="F388">
        <f t="shared" si="77"/>
        <v>1.59969324195755</v>
      </c>
      <c r="AE388" s="28">
        <f>'RIAA Reference'!B379</f>
        <v>2265.5211102707694</v>
      </c>
      <c r="AF388" s="4">
        <f t="shared" si="82"/>
        <v>14234.688953158482</v>
      </c>
      <c r="AG388" s="28" t="str">
        <f t="shared" si="83"/>
        <v>2128.81576848973j</v>
      </c>
      <c r="AH388" s="28" t="str">
        <f t="shared" si="84"/>
        <v>3320+702.50920360161j</v>
      </c>
      <c r="AI388" s="28" t="str">
        <f t="shared" si="85"/>
        <v>796.927755651591+1444.45647640698j</v>
      </c>
      <c r="AJ388" s="28">
        <f t="shared" si="86"/>
        <v>27.534841392529529</v>
      </c>
      <c r="AK388" s="28">
        <f t="shared" si="87"/>
        <v>1.59969324195755</v>
      </c>
      <c r="AL388" s="28">
        <f t="shared" si="88"/>
        <v>5.991360456769855E-2</v>
      </c>
      <c r="AM388" s="28">
        <f t="shared" si="89"/>
        <v>-24.449491025395346</v>
      </c>
      <c r="AN388" s="28">
        <f t="shared" si="78"/>
        <v>-3.0824993969182475</v>
      </c>
      <c r="AO388" s="4">
        <f>'RIAA Reference'!H379</f>
        <v>-3.0988559518904237</v>
      </c>
      <c r="AP388" s="9">
        <f t="shared" si="79"/>
        <v>1.6356554972176252E-2</v>
      </c>
    </row>
    <row r="389" spans="1:42" x14ac:dyDescent="0.35">
      <c r="A389">
        <f t="shared" si="75"/>
        <v>2323.9287000891986</v>
      </c>
      <c r="B389">
        <f t="shared" si="76"/>
        <v>-3.2125977145433313</v>
      </c>
      <c r="C389">
        <f t="shared" si="80"/>
        <v>-3.2279601420808177</v>
      </c>
      <c r="D389">
        <f t="shared" si="81"/>
        <v>1.5362427537486401E-2</v>
      </c>
      <c r="E389">
        <f t="shared" si="77"/>
        <v>27.510741547308484</v>
      </c>
      <c r="F389">
        <f t="shared" si="77"/>
        <v>1.5759113892321621</v>
      </c>
      <c r="AE389" s="28">
        <f>'RIAA Reference'!B380</f>
        <v>2323.9287000891986</v>
      </c>
      <c r="AF389" s="4">
        <f t="shared" si="82"/>
        <v>14601.674663333408</v>
      </c>
      <c r="AG389" s="28" t="str">
        <f t="shared" si="83"/>
        <v>2075.3119763122j</v>
      </c>
      <c r="AH389" s="28" t="str">
        <f t="shared" si="84"/>
        <v>3320+684.852952183028j</v>
      </c>
      <c r="AI389" s="28" t="str">
        <f t="shared" si="85"/>
        <v>773.675878506772+1427.59735414395j</v>
      </c>
      <c r="AJ389" s="28">
        <f t="shared" si="86"/>
        <v>27.510741547308484</v>
      </c>
      <c r="AK389" s="28">
        <f t="shared" si="87"/>
        <v>1.5759113892321621</v>
      </c>
      <c r="AL389" s="28">
        <f t="shared" si="88"/>
        <v>5.9022898473114441E-2</v>
      </c>
      <c r="AM389" s="28">
        <f t="shared" si="89"/>
        <v>-24.57958934302043</v>
      </c>
      <c r="AN389" s="28">
        <f t="shared" si="78"/>
        <v>-3.2125977145433313</v>
      </c>
      <c r="AO389" s="4">
        <f>'RIAA Reference'!H380</f>
        <v>-3.2279601420808177</v>
      </c>
      <c r="AP389" s="9">
        <f t="shared" si="79"/>
        <v>1.5362427537486401E-2</v>
      </c>
    </row>
    <row r="390" spans="1:42" x14ac:dyDescent="0.35">
      <c r="A390">
        <f t="shared" si="75"/>
        <v>2384.0420363898111</v>
      </c>
      <c r="B390">
        <f t="shared" si="76"/>
        <v>-3.3454816858104155</v>
      </c>
      <c r="C390">
        <f t="shared" si="80"/>
        <v>-3.3598200346093456</v>
      </c>
      <c r="D390">
        <f t="shared" si="81"/>
        <v>1.4338348798930145E-2</v>
      </c>
      <c r="E390">
        <f t="shared" si="77"/>
        <v>27.486767982851585</v>
      </c>
      <c r="F390">
        <f t="shared" si="77"/>
        <v>1.551985272242647</v>
      </c>
      <c r="AE390" s="28">
        <f>'RIAA Reference'!B381</f>
        <v>2384.0420363898111</v>
      </c>
      <c r="AF390" s="4">
        <f t="shared" si="82"/>
        <v>14979.377894742962</v>
      </c>
      <c r="AG390" s="28" t="str">
        <f t="shared" si="83"/>
        <v>2022.98323174457j</v>
      </c>
      <c r="AH390" s="28" t="str">
        <f t="shared" si="84"/>
        <v>3320+667.584466475708j</v>
      </c>
      <c r="AI390" s="28" t="str">
        <f t="shared" si="85"/>
        <v>750.556417846199+1410.44903975931j</v>
      </c>
      <c r="AJ390" s="28">
        <f t="shared" si="86"/>
        <v>27.486767982851585</v>
      </c>
      <c r="AK390" s="28">
        <f t="shared" si="87"/>
        <v>1.551985272242647</v>
      </c>
      <c r="AL390" s="28">
        <f t="shared" si="88"/>
        <v>5.8126789222571071E-2</v>
      </c>
      <c r="AM390" s="28">
        <f t="shared" si="89"/>
        <v>-24.712473314287514</v>
      </c>
      <c r="AN390" s="28">
        <f t="shared" si="78"/>
        <v>-3.3454816858104155</v>
      </c>
      <c r="AO390" s="4">
        <f>'RIAA Reference'!H381</f>
        <v>-3.3598200346093456</v>
      </c>
      <c r="AP390" s="9">
        <f t="shared" si="79"/>
        <v>1.4338348798930145E-2</v>
      </c>
    </row>
    <row r="391" spans="1:42" x14ac:dyDescent="0.35">
      <c r="A391">
        <f t="shared" si="75"/>
        <v>2445.916131756182</v>
      </c>
      <c r="B391">
        <f t="shared" si="76"/>
        <v>-3.4811792056073823</v>
      </c>
      <c r="C391">
        <f t="shared" si="80"/>
        <v>-3.4944669650437126</v>
      </c>
      <c r="D391">
        <f t="shared" si="81"/>
        <v>1.3287759436330315E-2</v>
      </c>
      <c r="E391">
        <f t="shared" si="77"/>
        <v>27.462950062411359</v>
      </c>
      <c r="F391">
        <f t="shared" si="77"/>
        <v>1.5279274020520774</v>
      </c>
      <c r="AE391" s="28">
        <f>'RIAA Reference'!B382</f>
        <v>2445.916131756182</v>
      </c>
      <c r="AF391" s="4">
        <f t="shared" si="82"/>
        <v>15368.144301643972</v>
      </c>
      <c r="AG391" s="28" t="str">
        <f t="shared" si="83"/>
        <v>1971.80802758266j</v>
      </c>
      <c r="AH391" s="28" t="str">
        <f t="shared" si="84"/>
        <v>3320+650.696649102278j</v>
      </c>
      <c r="AI391" s="28" t="str">
        <f t="shared" si="85"/>
        <v>727.598089042704+1393.01442793721j</v>
      </c>
      <c r="AJ391" s="28">
        <f t="shared" si="86"/>
        <v>27.462950062411359</v>
      </c>
      <c r="AK391" s="28">
        <f t="shared" si="87"/>
        <v>1.5279274020520774</v>
      </c>
      <c r="AL391" s="28">
        <f t="shared" si="88"/>
        <v>5.7225745395208846E-2</v>
      </c>
      <c r="AM391" s="28">
        <f t="shared" si="89"/>
        <v>-24.848170834084481</v>
      </c>
      <c r="AN391" s="28">
        <f t="shared" si="78"/>
        <v>-3.4811792056073823</v>
      </c>
      <c r="AO391" s="4">
        <f>'RIAA Reference'!H382</f>
        <v>-3.4944669650437126</v>
      </c>
      <c r="AP391" s="9">
        <f t="shared" si="79"/>
        <v>1.3287759436330315E-2</v>
      </c>
    </row>
    <row r="392" spans="1:42" x14ac:dyDescent="0.35">
      <c r="A392">
        <f t="shared" si="75"/>
        <v>2509.6079279330602</v>
      </c>
      <c r="B392">
        <f t="shared" si="76"/>
        <v>-3.6197140609863108</v>
      </c>
      <c r="C392">
        <f t="shared" si="80"/>
        <v>-3.6319281273698656</v>
      </c>
      <c r="D392">
        <f t="shared" si="81"/>
        <v>1.2214066383554822E-2</v>
      </c>
      <c r="E392">
        <f t="shared" si="77"/>
        <v>27.439316644170059</v>
      </c>
      <c r="F392">
        <f t="shared" si="77"/>
        <v>1.5037511652864792</v>
      </c>
      <c r="AE392" s="28">
        <f>'RIAA Reference'!B383</f>
        <v>2509.6079279330602</v>
      </c>
      <c r="AF392" s="4">
        <f t="shared" si="82"/>
        <v>15768.331659570409</v>
      </c>
      <c r="AG392" s="28" t="str">
        <f t="shared" si="83"/>
        <v>1921.7651529189j</v>
      </c>
      <c r="AH392" s="28" t="str">
        <f t="shared" si="84"/>
        <v>3320+634.182500463238j</v>
      </c>
      <c r="AI392" s="28" t="str">
        <f t="shared" si="85"/>
        <v>704.829000842143+1375.29827078782j</v>
      </c>
      <c r="AJ392" s="28">
        <f t="shared" si="86"/>
        <v>27.439316644170059</v>
      </c>
      <c r="AK392" s="28">
        <f t="shared" si="87"/>
        <v>1.5037511652864792</v>
      </c>
      <c r="AL392" s="28">
        <f t="shared" si="88"/>
        <v>5.6320268362789638E-2</v>
      </c>
      <c r="AM392" s="28">
        <f t="shared" si="89"/>
        <v>-24.98670568946341</v>
      </c>
      <c r="AN392" s="28">
        <f t="shared" si="78"/>
        <v>-3.6197140609863108</v>
      </c>
      <c r="AO392" s="4">
        <f>'RIAA Reference'!H383</f>
        <v>-3.6319281273698656</v>
      </c>
      <c r="AP392" s="9">
        <f t="shared" si="79"/>
        <v>1.2214066383554822E-2</v>
      </c>
    </row>
    <row r="393" spans="1:42" x14ac:dyDescent="0.35">
      <c r="A393">
        <f t="shared" si="75"/>
        <v>2575.1763685939586</v>
      </c>
      <c r="B393">
        <f t="shared" si="76"/>
        <v>-3.7611059250019561</v>
      </c>
      <c r="C393">
        <f t="shared" si="80"/>
        <v>-3.7722265547693241</v>
      </c>
      <c r="D393">
        <f t="shared" si="81"/>
        <v>1.1120629767368051E-2</v>
      </c>
      <c r="E393">
        <f t="shared" si="77"/>
        <v>27.415895932270427</v>
      </c>
      <c r="F393">
        <f t="shared" si="77"/>
        <v>1.4794707512414136</v>
      </c>
      <c r="AE393" s="28">
        <f>'RIAA Reference'!B384</f>
        <v>2575.1763685939586</v>
      </c>
      <c r="AF393" s="4">
        <f t="shared" si="82"/>
        <v>16180.310322545643</v>
      </c>
      <c r="AG393" s="28" t="str">
        <f t="shared" si="83"/>
        <v>1872.83369100814j</v>
      </c>
      <c r="AH393" s="28" t="str">
        <f t="shared" si="84"/>
        <v>3320+618.035118032687j</v>
      </c>
      <c r="AI393" s="28" t="str">
        <f t="shared" si="85"/>
        <v>682.276515276453+1357.30711705917j</v>
      </c>
      <c r="AJ393" s="28">
        <f t="shared" si="86"/>
        <v>27.415895932270427</v>
      </c>
      <c r="AK393" s="28">
        <f t="shared" si="87"/>
        <v>1.4794707512414136</v>
      </c>
      <c r="AL393" s="28">
        <f t="shared" si="88"/>
        <v>5.5410889559603389E-2</v>
      </c>
      <c r="AM393" s="28">
        <f t="shared" si="89"/>
        <v>-25.128097553479055</v>
      </c>
      <c r="AN393" s="28">
        <f t="shared" si="78"/>
        <v>-3.7611059250019561</v>
      </c>
      <c r="AO393" s="4">
        <f>'RIAA Reference'!H384</f>
        <v>-3.7722265547693241</v>
      </c>
      <c r="AP393" s="9">
        <f t="shared" si="79"/>
        <v>1.1120629767368051E-2</v>
      </c>
    </row>
    <row r="394" spans="1:42" x14ac:dyDescent="0.35">
      <c r="A394">
        <f t="shared" si="75"/>
        <v>2642.6824750373894</v>
      </c>
      <c r="B394">
        <f t="shared" si="76"/>
        <v>-3.9053703702285314</v>
      </c>
      <c r="C394">
        <f t="shared" si="80"/>
        <v>-3.9153811204168814</v>
      </c>
      <c r="D394">
        <f t="shared" si="81"/>
        <v>1.0010750188349959E-2</v>
      </c>
      <c r="E394">
        <f t="shared" si="77"/>
        <v>27.392715334029809</v>
      </c>
      <c r="F394">
        <f t="shared" si="77"/>
        <v>1.4551010745534336</v>
      </c>
      <c r="AE394" s="28">
        <f>'RIAA Reference'!B385</f>
        <v>2642.6824750373894</v>
      </c>
      <c r="AF394" s="4">
        <f t="shared" si="82"/>
        <v>16604.463698695909</v>
      </c>
      <c r="AG394" s="28" t="str">
        <f t="shared" si="83"/>
        <v>1824.99301711324j</v>
      </c>
      <c r="AH394" s="28" t="str">
        <f t="shared" si="84"/>
        <v>3320+602.247695647369j</v>
      </c>
      <c r="AI394" s="28" t="str">
        <f t="shared" si="85"/>
        <v>659.967114528884+1339.04923848565j</v>
      </c>
      <c r="AJ394" s="28">
        <f t="shared" si="86"/>
        <v>27.392715334029809</v>
      </c>
      <c r="AK394" s="28">
        <f t="shared" si="87"/>
        <v>1.4551010745534336</v>
      </c>
      <c r="AL394" s="28">
        <f t="shared" si="88"/>
        <v>5.4498167586270838E-2</v>
      </c>
      <c r="AM394" s="28">
        <f t="shared" si="89"/>
        <v>-25.27236199870563</v>
      </c>
      <c r="AN394" s="28">
        <f t="shared" si="78"/>
        <v>-3.9053703702285314</v>
      </c>
      <c r="AO394" s="4">
        <f>'RIAA Reference'!H385</f>
        <v>-3.9153811204168814</v>
      </c>
      <c r="AP394" s="9">
        <f t="shared" si="79"/>
        <v>1.0010750188349959E-2</v>
      </c>
    </row>
    <row r="395" spans="1:42" x14ac:dyDescent="0.35">
      <c r="A395">
        <f t="shared" si="75"/>
        <v>2712.1894249367119</v>
      </c>
      <c r="B395">
        <f t="shared" si="76"/>
        <v>-4.0525189017935368</v>
      </c>
      <c r="C395">
        <f t="shared" si="80"/>
        <v>-4.0614065582562073</v>
      </c>
      <c r="D395">
        <f t="shared" si="81"/>
        <v>8.8876564626705346E-3</v>
      </c>
      <c r="E395">
        <f t="shared" si="77"/>
        <v>27.369801324817679</v>
      </c>
      <c r="F395">
        <f t="shared" si="77"/>
        <v>1.4306576941193649</v>
      </c>
      <c r="AE395" s="28">
        <f>'RIAA Reference'!B386</f>
        <v>2712.1894249367119</v>
      </c>
      <c r="AF395" s="4">
        <f t="shared" si="82"/>
        <v>17041.1887450502</v>
      </c>
      <c r="AG395" s="28" t="str">
        <f t="shared" si="83"/>
        <v>1778.22279633116j</v>
      </c>
      <c r="AH395" s="28" t="str">
        <f t="shared" si="84"/>
        <v>3320+586.813522789284j</v>
      </c>
      <c r="AI395" s="28" t="str">
        <f t="shared" si="85"/>
        <v>637.92627610159+1320.53454419998j</v>
      </c>
      <c r="AJ395" s="28">
        <f t="shared" si="86"/>
        <v>27.369801324817679</v>
      </c>
      <c r="AK395" s="28">
        <f t="shared" si="87"/>
        <v>1.4306576941193649</v>
      </c>
      <c r="AL395" s="28">
        <f t="shared" si="88"/>
        <v>5.3582685173009813E-2</v>
      </c>
      <c r="AM395" s="28">
        <f t="shared" si="89"/>
        <v>-25.419510530270635</v>
      </c>
      <c r="AN395" s="28">
        <f t="shared" si="78"/>
        <v>-4.0525189017935368</v>
      </c>
      <c r="AO395" s="4">
        <f>'RIAA Reference'!H386</f>
        <v>-4.0614065582562073</v>
      </c>
      <c r="AP395" s="9">
        <f t="shared" si="79"/>
        <v>8.8876564626705346E-3</v>
      </c>
    </row>
    <row r="396" spans="1:42" x14ac:dyDescent="0.35">
      <c r="A396">
        <f t="shared" si="75"/>
        <v>2783.7626342742815</v>
      </c>
      <c r="B396">
        <f t="shared" si="76"/>
        <v>-4.202559009560229</v>
      </c>
      <c r="C396">
        <f t="shared" si="80"/>
        <v>-4.2103135035022881</v>
      </c>
      <c r="D396">
        <f t="shared" si="81"/>
        <v>7.7544939420590708E-3</v>
      </c>
      <c r="E396">
        <f t="shared" si="77"/>
        <v>27.347179321944061</v>
      </c>
      <c r="F396">
        <f t="shared" si="77"/>
        <v>1.406156728992505</v>
      </c>
      <c r="AE396" s="28">
        <f>'RIAA Reference'!B387</f>
        <v>2783.7626342742815</v>
      </c>
      <c r="AF396" s="4">
        <f t="shared" si="82"/>
        <v>17490.896482347707</v>
      </c>
      <c r="AG396" s="28" t="str">
        <f t="shared" si="83"/>
        <v>1732.50298140024j</v>
      </c>
      <c r="AH396" s="28" t="str">
        <f t="shared" si="84"/>
        <v>3320+571.725983862078j</v>
      </c>
      <c r="AI396" s="28" t="str">
        <f t="shared" si="85"/>
        <v>616.17835749744+1301.77448429268j</v>
      </c>
      <c r="AJ396" s="28">
        <f t="shared" si="86"/>
        <v>27.347179321944061</v>
      </c>
      <c r="AK396" s="28">
        <f t="shared" si="87"/>
        <v>1.406156728992505</v>
      </c>
      <c r="AL396" s="28">
        <f t="shared" si="88"/>
        <v>5.2665046029681716E-2</v>
      </c>
      <c r="AM396" s="28">
        <f t="shared" si="89"/>
        <v>-25.569550638037327</v>
      </c>
      <c r="AN396" s="28">
        <f t="shared" si="78"/>
        <v>-4.202559009560229</v>
      </c>
      <c r="AO396" s="4">
        <f>'RIAA Reference'!H387</f>
        <v>-4.2103135035022881</v>
      </c>
      <c r="AP396" s="9">
        <f t="shared" si="79"/>
        <v>7.7544939420590708E-3</v>
      </c>
    </row>
    <row r="397" spans="1:42" x14ac:dyDescent="0.35">
      <c r="A397">
        <f t="shared" si="75"/>
        <v>2857.4698425963329</v>
      </c>
      <c r="B397">
        <f t="shared" si="76"/>
        <v>-4.355494238895286</v>
      </c>
      <c r="C397">
        <f t="shared" si="80"/>
        <v>-4.3621085524136785</v>
      </c>
      <c r="D397">
        <f t="shared" si="81"/>
        <v>6.6143135183924784E-3</v>
      </c>
      <c r="E397">
        <f t="shared" si="77"/>
        <v>27.324873568761227</v>
      </c>
      <c r="F397">
        <f t="shared" si="77"/>
        <v>1.3816147720187679</v>
      </c>
      <c r="AE397" s="28">
        <f>'RIAA Reference'!B388</f>
        <v>2857.4698425963329</v>
      </c>
      <c r="AF397" s="4">
        <f t="shared" si="82"/>
        <v>17954.012530710042</v>
      </c>
      <c r="AG397" s="28" t="str">
        <f t="shared" si="83"/>
        <v>1687.8138104893j</v>
      </c>
      <c r="AH397" s="28" t="str">
        <f t="shared" si="84"/>
        <v>3320+556.978557461468j</v>
      </c>
      <c r="AI397" s="28" t="str">
        <f t="shared" si="85"/>
        <v>594.746491469912+1282.78194373683j</v>
      </c>
      <c r="AJ397" s="28">
        <f t="shared" si="86"/>
        <v>27.324873568761227</v>
      </c>
      <c r="AK397" s="28">
        <f t="shared" si="87"/>
        <v>1.3816147720187679</v>
      </c>
      <c r="AL397" s="28">
        <f t="shared" si="88"/>
        <v>5.1745871611189938E-2</v>
      </c>
      <c r="AM397" s="28">
        <f t="shared" si="89"/>
        <v>-25.722485867372384</v>
      </c>
      <c r="AN397" s="28">
        <f t="shared" si="78"/>
        <v>-4.355494238895286</v>
      </c>
      <c r="AO397" s="4">
        <f>'RIAA Reference'!H388</f>
        <v>-4.3621085524136785</v>
      </c>
      <c r="AP397" s="9">
        <f t="shared" si="79"/>
        <v>6.6143135183924784E-3</v>
      </c>
    </row>
    <row r="398" spans="1:42" x14ac:dyDescent="0.35">
      <c r="A398">
        <f t="shared" si="75"/>
        <v>2933.3812017312425</v>
      </c>
      <c r="B398">
        <f t="shared" si="76"/>
        <v>-4.5113242792659705</v>
      </c>
      <c r="C398">
        <f t="shared" si="80"/>
        <v>-4.5167943406795255</v>
      </c>
      <c r="D398">
        <f t="shared" si="81"/>
        <v>5.4700614135549941E-3</v>
      </c>
      <c r="E398">
        <f t="shared" si="77"/>
        <v>27.302907030008132</v>
      </c>
      <c r="F398">
        <f t="shared" si="77"/>
        <v>1.3570488019974503</v>
      </c>
      <c r="AE398" s="28">
        <f>'RIAA Reference'!B389</f>
        <v>2933.3812017312425</v>
      </c>
      <c r="AF398" s="4">
        <f t="shared" si="82"/>
        <v>18430.977667074541</v>
      </c>
      <c r="AG398" s="28" t="str">
        <f t="shared" si="83"/>
        <v>1644.13580496949j</v>
      </c>
      <c r="AH398" s="28" t="str">
        <f t="shared" si="84"/>
        <v>3320+542.564815639932j</v>
      </c>
      <c r="AI398" s="28" t="str">
        <f t="shared" si="85"/>
        <v>573.652492721588+1263.57112800521j</v>
      </c>
      <c r="AJ398" s="28">
        <f t="shared" si="86"/>
        <v>27.302907030008132</v>
      </c>
      <c r="AK398" s="28">
        <f t="shared" si="87"/>
        <v>1.3570488019974503</v>
      </c>
      <c r="AL398" s="28">
        <f t="shared" si="88"/>
        <v>5.0825797827619867E-2</v>
      </c>
      <c r="AM398" s="28">
        <f t="shared" si="89"/>
        <v>-25.878315907743069</v>
      </c>
      <c r="AN398" s="28">
        <f t="shared" si="78"/>
        <v>-4.5113242792659705</v>
      </c>
      <c r="AO398" s="4">
        <f>'RIAA Reference'!H389</f>
        <v>-4.5167943406795255</v>
      </c>
      <c r="AP398" s="9">
        <f t="shared" si="79"/>
        <v>5.4700614135549941E-3</v>
      </c>
    </row>
    <row r="399" spans="1:42" x14ac:dyDescent="0.35">
      <c r="A399">
        <f t="shared" si="75"/>
        <v>3011.5693681203916</v>
      </c>
      <c r="B399">
        <f t="shared" si="76"/>
        <v>-4.6700450697379594</v>
      </c>
      <c r="C399">
        <f t="shared" si="80"/>
        <v>-4.6743696395791376</v>
      </c>
      <c r="D399">
        <f t="shared" si="81"/>
        <v>4.3245698411782385E-3</v>
      </c>
      <c r="E399">
        <f t="shared" si="77"/>
        <v>27.281301299246255</v>
      </c>
      <c r="F399">
        <f t="shared" si="77"/>
        <v>1.3324760951589552</v>
      </c>
      <c r="AE399" s="28">
        <f>'RIAA Reference'!B390</f>
        <v>3011.5693681203916</v>
      </c>
      <c r="AF399" s="4">
        <f t="shared" si="82"/>
        <v>18922.248405326154</v>
      </c>
      <c r="AG399" s="28" t="str">
        <f t="shared" si="83"/>
        <v>1601.44976716936j</v>
      </c>
      <c r="AH399" s="28" t="str">
        <f t="shared" si="84"/>
        <v>3320+528.478423165888j</v>
      </c>
      <c r="AI399" s="28" t="str">
        <f t="shared" si="85"/>
        <v>552.916776747024+1244.15744178828j</v>
      </c>
      <c r="AJ399" s="28">
        <f t="shared" si="86"/>
        <v>27.281301299246255</v>
      </c>
      <c r="AK399" s="28">
        <f t="shared" si="87"/>
        <v>1.3324760951589552</v>
      </c>
      <c r="AL399" s="28">
        <f t="shared" si="88"/>
        <v>4.9905471728799979E-2</v>
      </c>
      <c r="AM399" s="28">
        <f t="shared" si="89"/>
        <v>-26.037036698215058</v>
      </c>
      <c r="AN399" s="28">
        <f t="shared" si="78"/>
        <v>-4.6700450697379594</v>
      </c>
      <c r="AO399" s="4">
        <f>'RIAA Reference'!H390</f>
        <v>-4.6743696395791376</v>
      </c>
      <c r="AP399" s="9">
        <f t="shared" si="79"/>
        <v>4.3245698411782385E-3</v>
      </c>
    </row>
    <row r="400" spans="1:42" x14ac:dyDescent="0.35">
      <c r="A400">
        <f t="shared" si="75"/>
        <v>3092.1095989174387</v>
      </c>
      <c r="B400">
        <f t="shared" si="76"/>
        <v>-4.8316489202824506</v>
      </c>
      <c r="C400">
        <f t="shared" si="80"/>
        <v>-4.8348294688986515</v>
      </c>
      <c r="D400">
        <f t="shared" si="81"/>
        <v>3.1805486162008734E-3</v>
      </c>
      <c r="E400">
        <f t="shared" si="77"/>
        <v>27.260076519039636</v>
      </c>
      <c r="F400">
        <f t="shared" si="77"/>
        <v>1.3079141367477731</v>
      </c>
      <c r="AE400" s="28">
        <f>'RIAA Reference'!B391</f>
        <v>3092.1095989174387</v>
      </c>
      <c r="AF400" s="4">
        <f t="shared" si="82"/>
        <v>19428.297600107013</v>
      </c>
      <c r="AG400" s="28" t="str">
        <f t="shared" si="83"/>
        <v>1559.73677811397j</v>
      </c>
      <c r="AH400" s="28" t="str">
        <f t="shared" si="84"/>
        <v>3320+514.71313677761j</v>
      </c>
      <c r="AI400" s="28" t="str">
        <f t="shared" si="85"/>
        <v>532.558291324554+1224.55736227575j</v>
      </c>
      <c r="AJ400" s="28">
        <f t="shared" si="86"/>
        <v>27.260076519039636</v>
      </c>
      <c r="AK400" s="28">
        <f t="shared" si="87"/>
        <v>1.3079141367477731</v>
      </c>
      <c r="AL400" s="28">
        <f t="shared" si="88"/>
        <v>4.8985548192800314E-2</v>
      </c>
      <c r="AM400" s="28">
        <f t="shared" si="89"/>
        <v>-26.198640548759549</v>
      </c>
      <c r="AN400" s="28">
        <f t="shared" si="78"/>
        <v>-4.8316489202824506</v>
      </c>
      <c r="AO400" s="4">
        <f>'RIAA Reference'!H391</f>
        <v>-4.8348294688986515</v>
      </c>
      <c r="AP400" s="9">
        <f t="shared" si="79"/>
        <v>3.1805486162008734E-3</v>
      </c>
    </row>
    <row r="401" spans="1:42" x14ac:dyDescent="0.35">
      <c r="A401">
        <f t="shared" si="75"/>
        <v>3175.0798520191247</v>
      </c>
      <c r="B401">
        <f t="shared" si="76"/>
        <v>-4.9961246476594781</v>
      </c>
      <c r="C401">
        <f t="shared" si="80"/>
        <v>-4.9981652254341338</v>
      </c>
      <c r="D401">
        <f t="shared" si="81"/>
        <v>2.0405777746557163E-3</v>
      </c>
      <c r="E401">
        <f t="shared" si="77"/>
        <v>27.239251314333089</v>
      </c>
      <c r="F401">
        <f t="shared" si="77"/>
        <v>1.2833805334810993</v>
      </c>
      <c r="AE401" s="28">
        <f>'RIAA Reference'!B392</f>
        <v>3175.0798520191247</v>
      </c>
      <c r="AF401" s="4">
        <f t="shared" si="82"/>
        <v>19949.6150753285</v>
      </c>
      <c r="AG401" s="28" t="str">
        <f t="shared" si="83"/>
        <v>1518.97819524878j</v>
      </c>
      <c r="AH401" s="28" t="str">
        <f t="shared" si="84"/>
        <v>3320+501.262804432097j</v>
      </c>
      <c r="AI401" s="28" t="str">
        <f t="shared" si="85"/>
        <v>512.594460968313+1204.78830849009j</v>
      </c>
      <c r="AJ401" s="28">
        <f t="shared" si="86"/>
        <v>27.239251314333089</v>
      </c>
      <c r="AK401" s="28">
        <f t="shared" si="87"/>
        <v>1.2833805334810993</v>
      </c>
      <c r="AL401" s="28">
        <f t="shared" si="88"/>
        <v>4.8066686647232341E-2</v>
      </c>
      <c r="AM401" s="28">
        <f t="shared" si="89"/>
        <v>-26.363116276136576</v>
      </c>
      <c r="AN401" s="28">
        <f t="shared" si="78"/>
        <v>-4.9961246476594781</v>
      </c>
      <c r="AO401" s="4">
        <f>'RIAA Reference'!H392</f>
        <v>-4.9981652254341338</v>
      </c>
      <c r="AP401" s="9">
        <f t="shared" si="79"/>
        <v>2.0405777746557163E-3</v>
      </c>
    </row>
    <row r="402" spans="1:42" x14ac:dyDescent="0.35">
      <c r="A402">
        <f t="shared" si="75"/>
        <v>3260.5608901978576</v>
      </c>
      <c r="B402">
        <f t="shared" si="76"/>
        <v>-5.1634577245263884</v>
      </c>
      <c r="C402">
        <f t="shared" si="80"/>
        <v>-5.1643648257741175</v>
      </c>
      <c r="D402">
        <f t="shared" si="81"/>
        <v>9.0710124772908074E-4</v>
      </c>
      <c r="E402">
        <f t="shared" si="77"/>
        <v>27.218842739285357</v>
      </c>
      <c r="F402">
        <f t="shared" si="77"/>
        <v>1.2588929276243535</v>
      </c>
      <c r="AE402" s="28">
        <f>'RIAA Reference'!B393</f>
        <v>3260.5608901978576</v>
      </c>
      <c r="AF402" s="4">
        <f t="shared" si="82"/>
        <v>20486.708278455571</v>
      </c>
      <c r="AG402" s="28" t="str">
        <f t="shared" si="83"/>
        <v>1479.15565014892j</v>
      </c>
      <c r="AH402" s="28" t="str">
        <f t="shared" si="84"/>
        <v>3320+488.121364549145j</v>
      </c>
      <c r="AI402" s="28" t="str">
        <f t="shared" si="85"/>
        <v>493.041144460539+1184.86850815836j</v>
      </c>
      <c r="AJ402" s="28">
        <f t="shared" si="86"/>
        <v>27.218842739285357</v>
      </c>
      <c r="AK402" s="28">
        <f t="shared" si="87"/>
        <v>1.2588929276243535</v>
      </c>
      <c r="AL402" s="28">
        <f t="shared" si="88"/>
        <v>4.7149547851099462E-2</v>
      </c>
      <c r="AM402" s="28">
        <f t="shared" si="89"/>
        <v>-26.530449353003487</v>
      </c>
      <c r="AN402" s="28">
        <f t="shared" si="78"/>
        <v>-5.1634577245263884</v>
      </c>
      <c r="AO402" s="4">
        <f>'RIAA Reference'!H393</f>
        <v>-5.1643648257741175</v>
      </c>
      <c r="AP402" s="9">
        <f t="shared" si="79"/>
        <v>9.0710124772908074E-4</v>
      </c>
    </row>
    <row r="403" spans="1:42" x14ac:dyDescent="0.35">
      <c r="A403">
        <f t="shared" si="75"/>
        <v>3348.6363895145805</v>
      </c>
      <c r="B403">
        <f t="shared" si="76"/>
        <v>-5.3336304403163091</v>
      </c>
      <c r="C403">
        <f t="shared" si="80"/>
        <v>-5.3334128619415049</v>
      </c>
      <c r="D403">
        <f t="shared" si="81"/>
        <v>-2.1757837480418374E-4</v>
      </c>
      <c r="E403">
        <f t="shared" si="77"/>
        <v>27.198866237613267</v>
      </c>
      <c r="F403">
        <f t="shared" si="77"/>
        <v>1.2344689133846631</v>
      </c>
      <c r="AE403" s="28">
        <f>'RIAA Reference'!B394</f>
        <v>3348.6363895145805</v>
      </c>
      <c r="AF403" s="4">
        <f t="shared" si="82"/>
        <v>21040.102961684912</v>
      </c>
      <c r="AG403" s="28" t="str">
        <f t="shared" si="83"/>
        <v>1440.25104621463j</v>
      </c>
      <c r="AH403" s="28" t="str">
        <f t="shared" si="84"/>
        <v>3320+475.282845250829j</v>
      </c>
      <c r="AI403" s="28" t="str">
        <f t="shared" si="85"/>
        <v>473.912605399637+1164.81686358135j</v>
      </c>
      <c r="AJ403" s="28">
        <f t="shared" si="86"/>
        <v>27.198866237613267</v>
      </c>
      <c r="AK403" s="28">
        <f t="shared" si="87"/>
        <v>1.2344689133846631</v>
      </c>
      <c r="AL403" s="28">
        <f t="shared" si="88"/>
        <v>4.6234790763470424E-2</v>
      </c>
      <c r="AM403" s="28">
        <f t="shared" si="89"/>
        <v>-26.700622068793407</v>
      </c>
      <c r="AN403" s="28">
        <f t="shared" si="78"/>
        <v>-5.3336304403163091</v>
      </c>
      <c r="AO403" s="4">
        <f>'RIAA Reference'!H394</f>
        <v>-5.3334128619415049</v>
      </c>
      <c r="AP403" s="9">
        <f t="shared" si="79"/>
        <v>-2.1757837480418374E-4</v>
      </c>
    </row>
    <row r="404" spans="1:42" x14ac:dyDescent="0.35">
      <c r="A404">
        <f t="shared" si="75"/>
        <v>3439.3930521980078</v>
      </c>
      <c r="B404">
        <f t="shared" si="76"/>
        <v>-5.5066220723618748</v>
      </c>
      <c r="C404">
        <f t="shared" si="80"/>
        <v>-5.5052907683829782</v>
      </c>
      <c r="D404">
        <f t="shared" si="81"/>
        <v>-1.3313039788966918E-3</v>
      </c>
      <c r="E404">
        <f t="shared" si="77"/>
        <v>27.179335616319957</v>
      </c>
      <c r="F404">
        <f t="shared" si="77"/>
        <v>1.2101259562732056</v>
      </c>
      <c r="AE404" s="28">
        <f>'RIAA Reference'!B395</f>
        <v>3439.3930521980078</v>
      </c>
      <c r="AF404" s="4">
        <f t="shared" si="82"/>
        <v>21610.343891186076</v>
      </c>
      <c r="AG404" s="28" t="str">
        <f t="shared" si="83"/>
        <v>1402.24655635349j</v>
      </c>
      <c r="AH404" s="28" t="str">
        <f t="shared" si="84"/>
        <v>3320+462.741363596651j</v>
      </c>
      <c r="AI404" s="28" t="str">
        <f t="shared" si="85"/>
        <v>455.22149552488+1144.65281790629j</v>
      </c>
      <c r="AJ404" s="28">
        <f t="shared" si="86"/>
        <v>27.179335616319957</v>
      </c>
      <c r="AK404" s="28">
        <f t="shared" si="87"/>
        <v>1.2101259562732056</v>
      </c>
      <c r="AL404" s="28">
        <f t="shared" si="88"/>
        <v>4.532306952334101E-2</v>
      </c>
      <c r="AM404" s="28">
        <f t="shared" si="89"/>
        <v>-26.873613700838973</v>
      </c>
      <c r="AN404" s="28">
        <f t="shared" si="78"/>
        <v>-5.5066220723618748</v>
      </c>
      <c r="AO404" s="4">
        <f>'RIAA Reference'!H395</f>
        <v>-5.5052907683829782</v>
      </c>
      <c r="AP404" s="9">
        <f t="shared" si="79"/>
        <v>-1.3313039788966918E-3</v>
      </c>
    </row>
    <row r="405" spans="1:42" x14ac:dyDescent="0.35">
      <c r="A405">
        <f t="shared" ref="A405:A458" si="90">AE405</f>
        <v>3532.9207241854483</v>
      </c>
      <c r="B405">
        <f t="shared" ref="B405:B458" si="91">AN405</f>
        <v>-5.682409065683391</v>
      </c>
      <c r="C405">
        <f t="shared" si="80"/>
        <v>-5.6799769987284385</v>
      </c>
      <c r="D405">
        <f t="shared" si="81"/>
        <v>-2.4320669549524609E-3</v>
      </c>
      <c r="E405">
        <f t="shared" ref="E405:F468" si="92">AJ405</f>
        <v>27.160263032500332</v>
      </c>
      <c r="F405">
        <f t="shared" si="92"/>
        <v>1.1858813160291217</v>
      </c>
      <c r="AE405" s="28">
        <f>'RIAA Reference'!B396</f>
        <v>3532.9207241854483</v>
      </c>
      <c r="AF405" s="4">
        <f t="shared" si="82"/>
        <v>22197.995585632274</v>
      </c>
      <c r="AG405" s="28" t="str">
        <f t="shared" si="83"/>
        <v>1365.12462065017j</v>
      </c>
      <c r="AH405" s="28" t="str">
        <f t="shared" si="84"/>
        <v>3320+450.491124814554j</v>
      </c>
      <c r="AI405" s="28" t="str">
        <f t="shared" si="85"/>
        <v>436.978850417358+1124.39622313604j</v>
      </c>
      <c r="AJ405" s="28">
        <f t="shared" si="86"/>
        <v>27.160263032500332</v>
      </c>
      <c r="AK405" s="28">
        <f t="shared" si="87"/>
        <v>1.1858813160291217</v>
      </c>
      <c r="AL405" s="28">
        <f t="shared" si="88"/>
        <v>4.4415030562888549E-2</v>
      </c>
      <c r="AM405" s="28">
        <f t="shared" si="89"/>
        <v>-27.049400694160489</v>
      </c>
      <c r="AN405" s="28">
        <f t="shared" ref="AN405:AN468" si="93">AM405-$AM$15+$AO$15</f>
        <v>-5.682409065683391</v>
      </c>
      <c r="AO405" s="4">
        <f>'RIAA Reference'!H396</f>
        <v>-5.6799769987284385</v>
      </c>
      <c r="AP405" s="9">
        <f t="shared" ref="AP405:AP468" si="94">AN405-AO405</f>
        <v>-2.4320669549524609E-3</v>
      </c>
    </row>
    <row r="406" spans="1:42" x14ac:dyDescent="0.35">
      <c r="A406">
        <f t="shared" si="90"/>
        <v>3629.3125175289911</v>
      </c>
      <c r="B406">
        <f t="shared" si="91"/>
        <v>-5.8609652198353963</v>
      </c>
      <c r="C406">
        <f t="shared" ref="C406:C437" si="95">AO406</f>
        <v>-5.8574472106998803</v>
      </c>
      <c r="D406">
        <f t="shared" ref="D406:D437" si="96">AP406</f>
        <v>-3.5180091355160314E-3</v>
      </c>
      <c r="E406">
        <f t="shared" si="92"/>
        <v>27.141658992757566</v>
      </c>
      <c r="F406">
        <f t="shared" si="92"/>
        <v>1.1617519736322794</v>
      </c>
      <c r="AE406" s="28">
        <f>'RIAA Reference'!B397</f>
        <v>3629.3125175289911</v>
      </c>
      <c r="AF406" s="4">
        <f t="shared" ref="AF406:AF463" si="97">AE406*2*PI()</f>
        <v>22803.643085301112</v>
      </c>
      <c r="AG406" s="28" t="str">
        <f t="shared" ref="AG406:AG437" si="98">COMPLEX(0,1/$AF406/AG$15/0.000000001,"j")</f>
        <v>1328.8679440244j</v>
      </c>
      <c r="AH406" s="28" t="str">
        <f t="shared" ref="AH406:AH437" si="99">COMPLEX($AH$9,1/$AF406/AH$15/0.000000001,"j")</f>
        <v>3320+438.526421528052j</v>
      </c>
      <c r="AI406" s="28" t="str">
        <f t="shared" ref="AI406:AI437" si="100">IMDIV(1,IMSUM(IMDIV(1,AG406),IMDIV(1,AH406),IMDIV(1,$AI$13)))</f>
        <v>419.194097031652+1104.06721111474j</v>
      </c>
      <c r="AJ406" s="28">
        <f t="shared" ref="AJ406:AJ469" si="101">IF(G389&lt;&gt;"",IMABS(IMSUM(AI406,$AI$9))/1000-$G$4,IMABS(IMSUM(AI406,$AI$9))/1000)</f>
        <v>27.141658992757566</v>
      </c>
      <c r="AK406" s="28">
        <f t="shared" ref="AK406:AK469" si="102">IMABS(IMDIV(1,IMSUM(IMDIV(1,AI406),IMDIV(1,$AI$9))))/1000</f>
        <v>1.1617519736322794</v>
      </c>
      <c r="AL406" s="28">
        <f t="shared" ref="AL406:AL437" si="103">IMABS(IMDIV(AI406,IMSUM(AI406,$AI$9)))</f>
        <v>4.3511309873867955E-2</v>
      </c>
      <c r="AM406" s="28">
        <f t="shared" ref="AM406:AM463" si="104">20*LOG(AL406)</f>
        <v>-27.227956848312495</v>
      </c>
      <c r="AN406" s="28">
        <f t="shared" si="93"/>
        <v>-5.8609652198353963</v>
      </c>
      <c r="AO406" s="4">
        <f>'RIAA Reference'!H397</f>
        <v>-5.8574472106998803</v>
      </c>
      <c r="AP406" s="9">
        <f t="shared" si="94"/>
        <v>-3.5180091355160314E-3</v>
      </c>
    </row>
    <row r="407" spans="1:42" x14ac:dyDescent="0.35">
      <c r="A407">
        <f t="shared" si="90"/>
        <v>3728.6649378803936</v>
      </c>
      <c r="B407">
        <f t="shared" si="91"/>
        <v>-6.0422618811998383</v>
      </c>
      <c r="C407">
        <f t="shared" si="95"/>
        <v>-6.0376744575309971</v>
      </c>
      <c r="D407">
        <f t="shared" si="96"/>
        <v>-4.5874236688412395E-3</v>
      </c>
      <c r="E407">
        <f t="shared" si="92"/>
        <v>27.123532364618651</v>
      </c>
      <c r="F407">
        <f t="shared" si="92"/>
        <v>1.1377545628619419</v>
      </c>
      <c r="AE407" s="28">
        <f>'RIAA Reference'!B398</f>
        <v>3728.6649378803936</v>
      </c>
      <c r="AF407" s="4">
        <f t="shared" si="97"/>
        <v>23427.892753085773</v>
      </c>
      <c r="AG407" s="28" t="str">
        <f t="shared" si="98"/>
        <v>1293.45949387783j</v>
      </c>
      <c r="AH407" s="28" t="str">
        <f t="shared" si="99"/>
        <v>3320+426.841632979682j</v>
      </c>
      <c r="AI407" s="28" t="str">
        <f t="shared" si="100"/>
        <v>401.875072385482+1083.68606862169j</v>
      </c>
      <c r="AJ407" s="28">
        <f t="shared" si="101"/>
        <v>27.123532364618651</v>
      </c>
      <c r="AK407" s="28">
        <f t="shared" si="102"/>
        <v>1.1377545628619419</v>
      </c>
      <c r="AL407" s="28">
        <f t="shared" si="103"/>
        <v>4.261253044426748E-2</v>
      </c>
      <c r="AM407" s="28">
        <f t="shared" si="104"/>
        <v>-27.409253509676937</v>
      </c>
      <c r="AN407" s="28">
        <f t="shared" si="93"/>
        <v>-6.0422618811998383</v>
      </c>
      <c r="AO407" s="4">
        <f>'RIAA Reference'!H398</f>
        <v>-6.0376744575309971</v>
      </c>
      <c r="AP407" s="9">
        <f t="shared" si="94"/>
        <v>-4.5874236688412395E-3</v>
      </c>
    </row>
    <row r="408" spans="1:42" x14ac:dyDescent="0.35">
      <c r="A408">
        <f t="shared" si="90"/>
        <v>3831.078017277885</v>
      </c>
      <c r="B408">
        <f t="shared" si="91"/>
        <v>-6.2262681391313528</v>
      </c>
      <c r="C408">
        <f t="shared" si="95"/>
        <v>-6.2206293842635612</v>
      </c>
      <c r="D408">
        <f t="shared" si="96"/>
        <v>-5.6387548677916399E-3</v>
      </c>
      <c r="E408">
        <f t="shared" si="92"/>
        <v>27.105890399213418</v>
      </c>
      <c r="F408">
        <f t="shared" si="92"/>
        <v>1.1139053067846429</v>
      </c>
      <c r="AE408" s="28">
        <f>'RIAA Reference'!B399</f>
        <v>3831.078017277885</v>
      </c>
      <c r="AF408" s="4">
        <f t="shared" si="97"/>
        <v>24071.373108819109</v>
      </c>
      <c r="AG408" s="28" t="str">
        <f t="shared" si="98"/>
        <v>1258.88249773039j</v>
      </c>
      <c r="AH408" s="28" t="str">
        <f t="shared" si="99"/>
        <v>3320+415.431224251028j</v>
      </c>
      <c r="AI408" s="28" t="str">
        <f t="shared" si="100"/>
        <v>385.028052626999+1063.27311758476j</v>
      </c>
      <c r="AJ408" s="28">
        <f t="shared" si="101"/>
        <v>27.105890399213418</v>
      </c>
      <c r="AK408" s="28">
        <f t="shared" si="102"/>
        <v>1.1139053067846429</v>
      </c>
      <c r="AL408" s="28">
        <f t="shared" si="103"/>
        <v>4.1719299879574651E-2</v>
      </c>
      <c r="AM408" s="28">
        <f t="shared" si="104"/>
        <v>-27.593259767608451</v>
      </c>
      <c r="AN408" s="28">
        <f t="shared" si="93"/>
        <v>-6.2262681391313528</v>
      </c>
      <c r="AO408" s="4">
        <f>'RIAA Reference'!H399</f>
        <v>-6.2206293842635612</v>
      </c>
      <c r="AP408" s="9">
        <f t="shared" si="94"/>
        <v>-5.6387548677916399E-3</v>
      </c>
    </row>
    <row r="409" spans="1:42" x14ac:dyDescent="0.35">
      <c r="A409">
        <f t="shared" si="90"/>
        <v>3936.6554524684734</v>
      </c>
      <c r="B409">
        <f t="shared" si="91"/>
        <v>-6.4129510243987191</v>
      </c>
      <c r="C409">
        <f t="shared" si="95"/>
        <v>-6.4062804273132734</v>
      </c>
      <c r="D409">
        <f t="shared" si="96"/>
        <v>-6.6705970854457064E-3</v>
      </c>
      <c r="E409">
        <f t="shared" si="92"/>
        <v>27.088738764376444</v>
      </c>
      <c r="F409">
        <f t="shared" si="92"/>
        <v>1.0902199594782866</v>
      </c>
      <c r="AE409" s="28">
        <f>'RIAA Reference'!B400</f>
        <v>3936.6554524684734</v>
      </c>
      <c r="AF409" s="4">
        <f t="shared" si="97"/>
        <v>24734.735698378317</v>
      </c>
      <c r="AG409" s="28" t="str">
        <f t="shared" si="98"/>
        <v>1225.12044084696j</v>
      </c>
      <c r="AH409" s="28" t="str">
        <f t="shared" si="99"/>
        <v>3320+404.289745479497j</v>
      </c>
      <c r="AI409" s="28" t="str">
        <f t="shared" si="100"/>
        <v>368.657791612241+1042.84860129513j</v>
      </c>
      <c r="AJ409" s="28">
        <f t="shared" si="101"/>
        <v>27.088738764376444</v>
      </c>
      <c r="AK409" s="28">
        <f t="shared" si="102"/>
        <v>1.0902199594782866</v>
      </c>
      <c r="AL409" s="28">
        <f t="shared" si="103"/>
        <v>4.0832208220160489E-2</v>
      </c>
      <c r="AM409" s="28">
        <f t="shared" si="104"/>
        <v>-27.779942652875818</v>
      </c>
      <c r="AN409" s="28">
        <f t="shared" si="93"/>
        <v>-6.4129510243987191</v>
      </c>
      <c r="AO409" s="4">
        <f>'RIAA Reference'!H400</f>
        <v>-6.4062804273132734</v>
      </c>
      <c r="AP409" s="9">
        <f t="shared" si="94"/>
        <v>-6.6705970854457064E-3</v>
      </c>
    </row>
    <row r="410" spans="1:42" x14ac:dyDescent="0.35">
      <c r="A410">
        <f t="shared" si="90"/>
        <v>4045.5047490098968</v>
      </c>
      <c r="B410">
        <f t="shared" si="91"/>
        <v>-6.6022757084212635</v>
      </c>
      <c r="C410">
        <f t="shared" si="95"/>
        <v>-6.5945940157438896</v>
      </c>
      <c r="D410">
        <f t="shared" si="96"/>
        <v>-7.6816926773739524E-3</v>
      </c>
      <c r="E410">
        <f t="shared" si="92"/>
        <v>27.072081587249102</v>
      </c>
      <c r="F410">
        <f t="shared" si="92"/>
        <v>1.0667137532240674</v>
      </c>
      <c r="AE410" s="28">
        <f>'RIAA Reference'!B401</f>
        <v>4045.5047490098968</v>
      </c>
      <c r="AF410" s="4">
        <f t="shared" si="97"/>
        <v>25418.655999104223</v>
      </c>
      <c r="AG410" s="28" t="str">
        <f t="shared" si="98"/>
        <v>1192.15706385492j</v>
      </c>
      <c r="AH410" s="28" t="str">
        <f t="shared" si="99"/>
        <v>3320+393.411831072123j</v>
      </c>
      <c r="AI410" s="28" t="str">
        <f t="shared" si="100"/>
        <v>352.767568058591+1022.43257737052j</v>
      </c>
      <c r="AJ410" s="28">
        <f t="shared" si="101"/>
        <v>27.072081587249102</v>
      </c>
      <c r="AK410" s="28">
        <f t="shared" si="102"/>
        <v>1.0667137532240674</v>
      </c>
      <c r="AL410" s="28">
        <f t="shared" si="103"/>
        <v>3.9951825963448206E-2</v>
      </c>
      <c r="AM410" s="28">
        <f t="shared" si="104"/>
        <v>-27.969267336898362</v>
      </c>
      <c r="AN410" s="28">
        <f t="shared" si="93"/>
        <v>-6.6022757084212635</v>
      </c>
      <c r="AO410" s="4">
        <f>'RIAA Reference'!H401</f>
        <v>-6.5945940157438896</v>
      </c>
      <c r="AP410" s="9">
        <f t="shared" si="94"/>
        <v>-7.6816926773739524E-3</v>
      </c>
    </row>
    <row r="411" spans="1:42" x14ac:dyDescent="0.35">
      <c r="A411">
        <f t="shared" si="90"/>
        <v>4157.7373714083187</v>
      </c>
      <c r="B411">
        <f t="shared" si="91"/>
        <v>-6.7942057018741338</v>
      </c>
      <c r="C411">
        <f t="shared" si="95"/>
        <v>-6.7855347727543514</v>
      </c>
      <c r="D411">
        <f t="shared" si="96"/>
        <v>-8.6709291197824001E-3</v>
      </c>
      <c r="E411">
        <f t="shared" si="92"/>
        <v>27.05592150539573</v>
      </c>
      <c r="F411">
        <f t="shared" si="92"/>
        <v>1.0434013513223273</v>
      </c>
      <c r="AE411" s="28">
        <f>'RIAA Reference'!B402</f>
        <v>4157.7373714083187</v>
      </c>
      <c r="AF411" s="4">
        <f t="shared" si="97"/>
        <v>26123.834363144222</v>
      </c>
      <c r="AG411" s="28" t="str">
        <f t="shared" si="98"/>
        <v>1159.97636035322j</v>
      </c>
      <c r="AH411" s="28" t="str">
        <f t="shared" si="99"/>
        <v>3320+382.792198916561j</v>
      </c>
      <c r="AI411" s="28" t="str">
        <f t="shared" si="100"/>
        <v>337.359240293819+1002.04481807676j</v>
      </c>
      <c r="AJ411" s="28">
        <f t="shared" si="101"/>
        <v>27.05592150539573</v>
      </c>
      <c r="AK411" s="28">
        <f t="shared" si="102"/>
        <v>1.0434013513223273</v>
      </c>
      <c r="AL411" s="28">
        <f t="shared" si="103"/>
        <v>3.9078702296716387E-2</v>
      </c>
      <c r="AM411" s="28">
        <f t="shared" si="104"/>
        <v>-28.161197330351232</v>
      </c>
      <c r="AN411" s="28">
        <f t="shared" si="93"/>
        <v>-6.7942057018741338</v>
      </c>
      <c r="AO411" s="4">
        <f>'RIAA Reference'!H402</f>
        <v>-6.7855347727543514</v>
      </c>
      <c r="AP411" s="9">
        <f t="shared" si="94"/>
        <v>-8.6709291197824001E-3</v>
      </c>
    </row>
    <row r="412" spans="1:42" x14ac:dyDescent="0.35">
      <c r="A412">
        <f t="shared" si="90"/>
        <v>4273.4688995589695</v>
      </c>
      <c r="B412">
        <f t="shared" si="91"/>
        <v>-6.9887030513217887</v>
      </c>
      <c r="C412">
        <f t="shared" si="95"/>
        <v>-6.9790657159627489</v>
      </c>
      <c r="D412">
        <f t="shared" si="96"/>
        <v>-9.637335359039767E-3</v>
      </c>
      <c r="E412">
        <f t="shared" si="92"/>
        <v>27.040259725410145</v>
      </c>
      <c r="F412">
        <f t="shared" si="92"/>
        <v>1.0202968066162954</v>
      </c>
      <c r="AE412" s="28">
        <f>'RIAA Reference'!B403</f>
        <v>4273.4688995589695</v>
      </c>
      <c r="AF412" s="4">
        <f t="shared" si="97"/>
        <v>26850.997000397831</v>
      </c>
      <c r="AG412" s="28" t="str">
        <f t="shared" si="98"/>
        <v>1128.56257451376j</v>
      </c>
      <c r="AH412" s="28" t="str">
        <f t="shared" si="99"/>
        <v>3320+372.425649589542j</v>
      </c>
      <c r="AI412" s="28" t="str">
        <f t="shared" si="100"/>
        <v>322.433307593678+981.704718481354j</v>
      </c>
      <c r="AJ412" s="28">
        <f t="shared" si="101"/>
        <v>27.040259725410145</v>
      </c>
      <c r="AK412" s="28">
        <f t="shared" si="102"/>
        <v>1.0202968066162954</v>
      </c>
      <c r="AL412" s="28">
        <f t="shared" si="103"/>
        <v>3.8213363543681461E-2</v>
      </c>
      <c r="AM412" s="28">
        <f t="shared" si="104"/>
        <v>-28.355694679798887</v>
      </c>
      <c r="AN412" s="28">
        <f t="shared" si="93"/>
        <v>-6.9887030513217887</v>
      </c>
      <c r="AO412" s="4">
        <f>'RIAA Reference'!H403</f>
        <v>-6.9790657159627489</v>
      </c>
      <c r="AP412" s="9">
        <f t="shared" si="94"/>
        <v>-9.637335359039767E-3</v>
      </c>
    </row>
    <row r="413" spans="1:42" x14ac:dyDescent="0.35">
      <c r="A413">
        <f t="shared" si="90"/>
        <v>4392.819191770338</v>
      </c>
      <c r="B413">
        <f t="shared" si="91"/>
        <v>-7.1857285326373201</v>
      </c>
      <c r="C413">
        <f t="shared" si="95"/>
        <v>-7.1751484551664646</v>
      </c>
      <c r="D413">
        <f t="shared" si="96"/>
        <v>-1.0580077470855542E-2</v>
      </c>
      <c r="E413">
        <f t="shared" si="92"/>
        <v>27.025096087963544</v>
      </c>
      <c r="F413">
        <f t="shared" si="92"/>
        <v>0.99741352573904285</v>
      </c>
      <c r="AE413" s="28">
        <f>'RIAA Reference'!B404</f>
        <v>4392.819191770338</v>
      </c>
      <c r="AF413" s="4">
        <f t="shared" si="97"/>
        <v>27600.897002827893</v>
      </c>
      <c r="AG413" s="28" t="str">
        <f t="shared" si="98"/>
        <v>1097.90019867563j</v>
      </c>
      <c r="AH413" s="28" t="str">
        <f t="shared" si="99"/>
        <v>3320+362.307065562957j</v>
      </c>
      <c r="AI413" s="28" t="str">
        <f t="shared" si="100"/>
        <v>307.988977092649+961.43121277975j</v>
      </c>
      <c r="AJ413" s="28">
        <f t="shared" si="101"/>
        <v>27.025096087963544</v>
      </c>
      <c r="AK413" s="28">
        <f t="shared" si="102"/>
        <v>0.99741352573904285</v>
      </c>
      <c r="AL413" s="28">
        <f t="shared" si="103"/>
        <v>3.7356311825432358E-2</v>
      </c>
      <c r="AM413" s="28">
        <f t="shared" si="104"/>
        <v>-28.552720161114419</v>
      </c>
      <c r="AN413" s="28">
        <f t="shared" si="93"/>
        <v>-7.1857285326373201</v>
      </c>
      <c r="AO413" s="4">
        <f>'RIAA Reference'!H404</f>
        <v>-7.1751484551664646</v>
      </c>
      <c r="AP413" s="9">
        <f t="shared" si="94"/>
        <v>-1.0580077470855542E-2</v>
      </c>
    </row>
    <row r="414" spans="1:42" x14ac:dyDescent="0.35">
      <c r="A414">
        <f t="shared" si="90"/>
        <v>4515.912554664882</v>
      </c>
      <c r="B414">
        <f t="shared" si="91"/>
        <v>-7.3852418400762261</v>
      </c>
      <c r="C414">
        <f t="shared" si="95"/>
        <v>-7.373743386361447</v>
      </c>
      <c r="D414">
        <f t="shared" si="96"/>
        <v>-1.1498453714779089E-2</v>
      </c>
      <c r="E414">
        <f t="shared" si="92"/>
        <v>27.01042913824757</v>
      </c>
      <c r="F414">
        <f t="shared" si="92"/>
        <v>0.97476423903450093</v>
      </c>
      <c r="AE414" s="28">
        <f>'RIAA Reference'!B405</f>
        <v>4515.912554664882</v>
      </c>
      <c r="AF414" s="4">
        <f t="shared" si="97"/>
        <v>28374.315411978216</v>
      </c>
      <c r="AG414" s="28" t="str">
        <f t="shared" si="98"/>
        <v>1067.97397093281j</v>
      </c>
      <c r="AH414" s="28" t="str">
        <f t="shared" si="99"/>
        <v>3320+352.431410407826j</v>
      </c>
      <c r="AI414" s="28" t="str">
        <f t="shared" si="100"/>
        <v>294.024235260977+941.242699007591j</v>
      </c>
      <c r="AJ414" s="28">
        <f t="shared" si="101"/>
        <v>27.01042913824757</v>
      </c>
      <c r="AK414" s="28">
        <f t="shared" si="102"/>
        <v>0.97476423903450093</v>
      </c>
      <c r="AL414" s="28">
        <f t="shared" si="103"/>
        <v>3.65080239338764E-2</v>
      </c>
      <c r="AM414" s="28">
        <f t="shared" si="104"/>
        <v>-28.752233468553325</v>
      </c>
      <c r="AN414" s="28">
        <f t="shared" si="93"/>
        <v>-7.3852418400762261</v>
      </c>
      <c r="AO414" s="4">
        <f>'RIAA Reference'!H405</f>
        <v>-7.373743386361447</v>
      </c>
      <c r="AP414" s="9">
        <f t="shared" si="94"/>
        <v>-1.1498453714779089E-2</v>
      </c>
    </row>
    <row r="415" spans="1:42" x14ac:dyDescent="0.35">
      <c r="A415">
        <f t="shared" si="90"/>
        <v>4642.8779202634105</v>
      </c>
      <c r="B415">
        <f t="shared" si="91"/>
        <v>-7.587201769983114</v>
      </c>
      <c r="C415">
        <f t="shared" si="95"/>
        <v>-7.5748098809172761</v>
      </c>
      <c r="D415">
        <f t="shared" si="96"/>
        <v>-1.239188906583788E-2</v>
      </c>
      <c r="E415">
        <f t="shared" si="92"/>
        <v>26.996256200775285</v>
      </c>
      <c r="F415">
        <f t="shared" si="92"/>
        <v>0.95236097604529679</v>
      </c>
      <c r="AE415" s="28">
        <f>'RIAA Reference'!B406</f>
        <v>4642.8779202634105</v>
      </c>
      <c r="AF415" s="4">
        <f t="shared" si="97"/>
        <v>29172.062331627574</v>
      </c>
      <c r="AG415" s="28" t="str">
        <f t="shared" si="98"/>
        <v>1038.76887271616j</v>
      </c>
      <c r="AH415" s="28" t="str">
        <f t="shared" si="99"/>
        <v>3320+342.793727996332j</v>
      </c>
      <c r="AI415" s="28" t="str">
        <f t="shared" si="100"/>
        <v>280.535922965009+921.156972233071j</v>
      </c>
      <c r="AJ415" s="28">
        <f t="shared" si="101"/>
        <v>26.996256200775285</v>
      </c>
      <c r="AK415" s="28">
        <f t="shared" si="102"/>
        <v>0.95236097604529679</v>
      </c>
      <c r="AL415" s="28">
        <f t="shared" si="103"/>
        <v>3.5668950413681573E-2</v>
      </c>
      <c r="AM415" s="28">
        <f t="shared" si="104"/>
        <v>-28.954193398460212</v>
      </c>
      <c r="AN415" s="28">
        <f t="shared" si="93"/>
        <v>-7.587201769983114</v>
      </c>
      <c r="AO415" s="4">
        <f>'RIAA Reference'!H406</f>
        <v>-7.5748098809172761</v>
      </c>
      <c r="AP415" s="9">
        <f t="shared" si="94"/>
        <v>-1.239188906583788E-2</v>
      </c>
    </row>
    <row r="416" spans="1:42" x14ac:dyDescent="0.35">
      <c r="A416">
        <f t="shared" si="90"/>
        <v>4773.8490305746809</v>
      </c>
      <c r="B416">
        <f t="shared" si="91"/>
        <v>-7.7915663982336696</v>
      </c>
      <c r="C416">
        <f t="shared" si="95"/>
        <v>-7.7783064689235397</v>
      </c>
      <c r="D416">
        <f t="shared" si="96"/>
        <v>-1.325992931012987E-2</v>
      </c>
      <c r="E416">
        <f t="shared" si="92"/>
        <v>26.982573457538855</v>
      </c>
      <c r="F416">
        <f t="shared" si="92"/>
        <v>0.93021504640718133</v>
      </c>
      <c r="AE416" s="28">
        <f>'RIAA Reference'!B407</f>
        <v>4773.8490305746809</v>
      </c>
      <c r="AF416" s="4">
        <f t="shared" si="97"/>
        <v>29994.978087600346</v>
      </c>
      <c r="AG416" s="28" t="str">
        <f t="shared" si="98"/>
        <v>1010.27012637016j</v>
      </c>
      <c r="AH416" s="28" t="str">
        <f t="shared" si="99"/>
        <v>3320+333.389141702154j</v>
      </c>
      <c r="AI416" s="28" t="str">
        <f t="shared" si="100"/>
        <v>267.519813164512+901.191166212989j</v>
      </c>
      <c r="AJ416" s="28">
        <f t="shared" si="101"/>
        <v>26.982573457538855</v>
      </c>
      <c r="AK416" s="28">
        <f t="shared" si="102"/>
        <v>0.93021504640718133</v>
      </c>
      <c r="AL416" s="28">
        <f t="shared" si="103"/>
        <v>3.4839514846710912E-2</v>
      </c>
      <c r="AM416" s="28">
        <f t="shared" si="104"/>
        <v>-29.158558026710768</v>
      </c>
      <c r="AN416" s="28">
        <f t="shared" si="93"/>
        <v>-7.7915663982336696</v>
      </c>
      <c r="AO416" s="4">
        <f>'RIAA Reference'!H407</f>
        <v>-7.7783064689235397</v>
      </c>
      <c r="AP416" s="9">
        <f t="shared" si="94"/>
        <v>-1.325992931012987E-2</v>
      </c>
    </row>
    <row r="417" spans="1:42" x14ac:dyDescent="0.35">
      <c r="A417">
        <f t="shared" si="90"/>
        <v>4908.9646300268032</v>
      </c>
      <c r="B417">
        <f t="shared" si="91"/>
        <v>-7.9982932506312174</v>
      </c>
      <c r="C417">
        <f t="shared" si="95"/>
        <v>-7.984191015845064</v>
      </c>
      <c r="D417">
        <f t="shared" si="96"/>
        <v>-1.4102234786153467E-2</v>
      </c>
      <c r="E417">
        <f t="shared" si="92"/>
        <v>26.969376028558333</v>
      </c>
      <c r="F417">
        <f t="shared" si="92"/>
        <v>0.90833702594400512</v>
      </c>
      <c r="AE417" s="28">
        <f>'RIAA Reference'!B408</f>
        <v>4908.9646300268032</v>
      </c>
      <c r="AF417" s="4">
        <f t="shared" si="97"/>
        <v>30843.934436848682</v>
      </c>
      <c r="AG417" s="28" t="str">
        <f t="shared" si="98"/>
        <v>982.463192725109j</v>
      </c>
      <c r="AH417" s="28" t="str">
        <f t="shared" si="99"/>
        <v>3320+324.212853599286j</v>
      </c>
      <c r="AI417" s="28" t="str">
        <f t="shared" si="100"/>
        <v>254.970690348802+881.361703396521j</v>
      </c>
      <c r="AJ417" s="28">
        <f t="shared" si="101"/>
        <v>26.969376028558333</v>
      </c>
      <c r="AK417" s="28">
        <f t="shared" si="102"/>
        <v>0.90833702594400512</v>
      </c>
      <c r="AL417" s="28">
        <f t="shared" si="103"/>
        <v>3.4020113331236161E-2</v>
      </c>
      <c r="AM417" s="28">
        <f t="shared" si="104"/>
        <v>-29.365284879108316</v>
      </c>
      <c r="AN417" s="28">
        <f t="shared" si="93"/>
        <v>-7.9982932506312174</v>
      </c>
      <c r="AO417" s="4">
        <f>'RIAA Reference'!H408</f>
        <v>-7.984191015845064</v>
      </c>
      <c r="AP417" s="9">
        <f t="shared" si="94"/>
        <v>-1.4102234786153467E-2</v>
      </c>
    </row>
    <row r="418" spans="1:42" x14ac:dyDescent="0.35">
      <c r="A418">
        <f t="shared" si="90"/>
        <v>5048.3686660929443</v>
      </c>
      <c r="B418">
        <f t="shared" si="91"/>
        <v>-8.2073394656015992</v>
      </c>
      <c r="C418">
        <f t="shared" si="95"/>
        <v>-8.1924208917469201</v>
      </c>
      <c r="D418">
        <f t="shared" si="96"/>
        <v>-1.4918573854679096E-2</v>
      </c>
      <c r="E418">
        <f t="shared" si="92"/>
        <v>26.956658053915138</v>
      </c>
      <c r="F418">
        <f t="shared" si="92"/>
        <v>0.88673674771765743</v>
      </c>
      <c r="AE418" s="28">
        <f>'RIAA Reference'!B409</f>
        <v>5048.3686660929443</v>
      </c>
      <c r="AF418" s="4">
        <f t="shared" si="97"/>
        <v>31719.835828020994</v>
      </c>
      <c r="AG418" s="28" t="str">
        <f t="shared" si="98"/>
        <v>955.333768665375j</v>
      </c>
      <c r="AH418" s="28" t="str">
        <f t="shared" si="99"/>
        <v>3320+315.260143659574j</v>
      </c>
      <c r="AI418" s="28" t="str">
        <f t="shared" si="100"/>
        <v>242.882430870555+861.684253072093j</v>
      </c>
      <c r="AJ418" s="28">
        <f t="shared" si="101"/>
        <v>26.956658053915138</v>
      </c>
      <c r="AK418" s="28">
        <f t="shared" si="102"/>
        <v>0.88673674771765743</v>
      </c>
      <c r="AL418" s="28">
        <f t="shared" si="103"/>
        <v>3.3211114146728664E-2</v>
      </c>
      <c r="AM418" s="28">
        <f t="shared" si="104"/>
        <v>-29.574331094078698</v>
      </c>
      <c r="AN418" s="28">
        <f t="shared" si="93"/>
        <v>-8.2073394656015992</v>
      </c>
      <c r="AO418" s="4">
        <f>'RIAA Reference'!H409</f>
        <v>-8.1924208917469201</v>
      </c>
      <c r="AP418" s="9">
        <f t="shared" si="94"/>
        <v>-1.4918573854679096E-2</v>
      </c>
    </row>
    <row r="419" spans="1:42" x14ac:dyDescent="0.35">
      <c r="A419">
        <f t="shared" si="90"/>
        <v>5192.2104984807611</v>
      </c>
      <c r="B419">
        <f t="shared" si="91"/>
        <v>-8.4186619486452301</v>
      </c>
      <c r="C419">
        <f t="shared" si="95"/>
        <v>-8.4029531324729447</v>
      </c>
      <c r="D419">
        <f t="shared" si="96"/>
        <v>-1.5708816172285367E-2</v>
      </c>
      <c r="E419">
        <f t="shared" si="92"/>
        <v>26.944412776421942</v>
      </c>
      <c r="F419">
        <f t="shared" si="92"/>
        <v>0.86542329775498139</v>
      </c>
      <c r="AE419" s="28">
        <f>'RIAA Reference'!B410</f>
        <v>5192.2104984807611</v>
      </c>
      <c r="AF419" s="4">
        <f t="shared" si="97"/>
        <v>32623.620715837915</v>
      </c>
      <c r="AG419" s="28" t="str">
        <f t="shared" si="98"/>
        <v>928.867784694388j</v>
      </c>
      <c r="AH419" s="28" t="str">
        <f t="shared" si="99"/>
        <v>3320+306.526368949148j</v>
      </c>
      <c r="AI419" s="28" t="str">
        <f t="shared" si="100"/>
        <v>231.248083400363+842.173697376193j</v>
      </c>
      <c r="AJ419" s="28">
        <f t="shared" si="101"/>
        <v>26.944412776421942</v>
      </c>
      <c r="AK419" s="28">
        <f t="shared" si="102"/>
        <v>0.86542329775498139</v>
      </c>
      <c r="AL419" s="28">
        <f t="shared" si="103"/>
        <v>3.2412857593819511E-2</v>
      </c>
      <c r="AM419" s="28">
        <f t="shared" si="104"/>
        <v>-29.785653577122329</v>
      </c>
      <c r="AN419" s="28">
        <f t="shared" si="93"/>
        <v>-8.4186619486452301</v>
      </c>
      <c r="AO419" s="4">
        <f>'RIAA Reference'!H410</f>
        <v>-8.4029531324729447</v>
      </c>
      <c r="AP419" s="9">
        <f t="shared" si="94"/>
        <v>-1.5708816172285367E-2</v>
      </c>
    </row>
    <row r="420" spans="1:42" x14ac:dyDescent="0.35">
      <c r="A420">
        <f t="shared" si="90"/>
        <v>5340.6451172720645</v>
      </c>
      <c r="B420">
        <f t="shared" si="91"/>
        <v>-8.6322175181242464</v>
      </c>
      <c r="C420">
        <f t="shared" si="95"/>
        <v>-8.6157445922804836</v>
      </c>
      <c r="D420">
        <f t="shared" si="96"/>
        <v>-1.6472925843762809E-2</v>
      </c>
      <c r="E420">
        <f t="shared" si="92"/>
        <v>26.932632624151456</v>
      </c>
      <c r="F420">
        <f t="shared" si="92"/>
        <v>0.84440501514750921</v>
      </c>
      <c r="AE420" s="28">
        <f>'RIAA Reference'!B411</f>
        <v>5340.6451172720645</v>
      </c>
      <c r="AF420" s="4">
        <f t="shared" si="97"/>
        <v>33556.26293170423</v>
      </c>
      <c r="AG420" s="28" t="str">
        <f t="shared" si="98"/>
        <v>903.051402496902j</v>
      </c>
      <c r="AH420" s="28" t="str">
        <f t="shared" si="99"/>
        <v>3320+298.006962823978j</v>
      </c>
      <c r="AI420" s="28" t="str">
        <f t="shared" si="100"/>
        <v>220.059948794226+822.844104817833j</v>
      </c>
      <c r="AJ420" s="28">
        <f t="shared" si="101"/>
        <v>26.932632624151456</v>
      </c>
      <c r="AK420" s="28">
        <f t="shared" si="102"/>
        <v>0.84440501514750921</v>
      </c>
      <c r="AL420" s="28">
        <f t="shared" si="103"/>
        <v>3.162565599803413E-2</v>
      </c>
      <c r="AM420" s="28">
        <f t="shared" si="104"/>
        <v>-29.999209146601345</v>
      </c>
      <c r="AN420" s="28">
        <f t="shared" si="93"/>
        <v>-8.6322175181242464</v>
      </c>
      <c r="AO420" s="4">
        <f>'RIAA Reference'!H411</f>
        <v>-8.6157445922804836</v>
      </c>
      <c r="AP420" s="9">
        <f t="shared" si="94"/>
        <v>-1.6472925843762809E-2</v>
      </c>
    </row>
    <row r="421" spans="1:42" x14ac:dyDescent="0.35">
      <c r="A421">
        <f t="shared" si="90"/>
        <v>5493.833370418145</v>
      </c>
      <c r="B421">
        <f t="shared" si="91"/>
        <v>-8.8479630420708659</v>
      </c>
      <c r="C421">
        <f t="shared" si="95"/>
        <v>-8.8307520875502519</v>
      </c>
      <c r="D421">
        <f t="shared" si="96"/>
        <v>-1.7210954520614052E-2</v>
      </c>
      <c r="E421">
        <f t="shared" si="92"/>
        <v>26.921309292118302</v>
      </c>
      <c r="F421">
        <f t="shared" si="92"/>
        <v>0.82368949620043075</v>
      </c>
      <c r="AE421" s="28">
        <f>'RIAA Reference'!B412</f>
        <v>5493.833370418145</v>
      </c>
      <c r="AF421" s="4">
        <f t="shared" si="97"/>
        <v>34518.773113104195</v>
      </c>
      <c r="AG421" s="28" t="str">
        <f t="shared" si="98"/>
        <v>877.871012499181j</v>
      </c>
      <c r="AH421" s="28" t="str">
        <f t="shared" si="99"/>
        <v>3320+289.69743412473j</v>
      </c>
      <c r="AI421" s="28" t="str">
        <f t="shared" si="100"/>
        <v>209.309658738669+803.708710919283j</v>
      </c>
      <c r="AJ421" s="28">
        <f t="shared" si="101"/>
        <v>26.921309292118302</v>
      </c>
      <c r="AK421" s="28">
        <f t="shared" si="102"/>
        <v>0.82368949620043075</v>
      </c>
      <c r="AL421" s="28">
        <f t="shared" si="103"/>
        <v>3.084979386518466E-2</v>
      </c>
      <c r="AM421" s="28">
        <f t="shared" si="104"/>
        <v>-30.214954670547964</v>
      </c>
      <c r="AN421" s="28">
        <f t="shared" si="93"/>
        <v>-8.8479630420708659</v>
      </c>
      <c r="AO421" s="4">
        <f>'RIAA Reference'!H412</f>
        <v>-8.8307520875502519</v>
      </c>
      <c r="AP421" s="9">
        <f t="shared" si="94"/>
        <v>-1.7210954520614052E-2</v>
      </c>
    </row>
    <row r="422" spans="1:42" x14ac:dyDescent="0.35">
      <c r="A422">
        <f t="shared" si="90"/>
        <v>5651.9422010150283</v>
      </c>
      <c r="B422">
        <f t="shared" si="91"/>
        <v>-9.0658555658070412</v>
      </c>
      <c r="C422">
        <f t="shared" si="95"/>
        <v>-9.0479325312989829</v>
      </c>
      <c r="D422">
        <f t="shared" si="96"/>
        <v>-1.7923034508058322E-2</v>
      </c>
      <c r="E422">
        <f t="shared" si="92"/>
        <v>26.910433822484094</v>
      </c>
      <c r="F422">
        <f t="shared" si="92"/>
        <v>0.80328360229389795</v>
      </c>
      <c r="AE422" s="28">
        <f>'RIAA Reference'!B413</f>
        <v>5651.9422010150283</v>
      </c>
      <c r="AF422" s="4">
        <f t="shared" si="97"/>
        <v>35512.200194445875</v>
      </c>
      <c r="AG422" s="28" t="str">
        <f t="shared" si="98"/>
        <v>853.313231427708j</v>
      </c>
      <c r="AH422" s="28" t="str">
        <f t="shared" si="99"/>
        <v>3320+281.593366371144j</v>
      </c>
      <c r="AI422" s="28" t="str">
        <f t="shared" si="100"/>
        <v>198.988252612214+784.779905531957j</v>
      </c>
      <c r="AJ422" s="28">
        <f t="shared" si="101"/>
        <v>26.910433822484094</v>
      </c>
      <c r="AK422" s="28">
        <f t="shared" si="102"/>
        <v>0.80328360229389795</v>
      </c>
      <c r="AL422" s="28">
        <f t="shared" si="103"/>
        <v>3.0085528175801381E-2</v>
      </c>
      <c r="AM422" s="28">
        <f t="shared" si="104"/>
        <v>-30.43284719428414</v>
      </c>
      <c r="AN422" s="28">
        <f t="shared" si="93"/>
        <v>-9.0658555658070412</v>
      </c>
      <c r="AO422" s="4">
        <f>'RIAA Reference'!H413</f>
        <v>-9.0479325312989829</v>
      </c>
      <c r="AP422" s="9">
        <f t="shared" si="94"/>
        <v>-1.7923034508058322E-2</v>
      </c>
    </row>
    <row r="423" spans="1:42" x14ac:dyDescent="0.35">
      <c r="A423">
        <f t="shared" si="90"/>
        <v>5815.1448948036259</v>
      </c>
      <c r="B423">
        <f t="shared" si="91"/>
        <v>-9.2858524302642422</v>
      </c>
      <c r="C423">
        <f t="shared" si="95"/>
        <v>-9.2672430583262653</v>
      </c>
      <c r="D423">
        <f t="shared" si="96"/>
        <v>-1.860937193797696E-2</v>
      </c>
      <c r="E423">
        <f t="shared" si="92"/>
        <v>26.899996682734937</v>
      </c>
      <c r="F423">
        <f t="shared" si="92"/>
        <v>0.78319347111192184</v>
      </c>
      <c r="AE423" s="28">
        <f>'RIAA Reference'!B414</f>
        <v>5815.1448948036259</v>
      </c>
      <c r="AF423" s="4">
        <f t="shared" si="97"/>
        <v>36537.632962150521</v>
      </c>
      <c r="AG423" s="28" t="str">
        <f t="shared" si="98"/>
        <v>829.364899866976j</v>
      </c>
      <c r="AH423" s="28" t="str">
        <f t="shared" si="99"/>
        <v>3320+273.690416956102j</v>
      </c>
      <c r="AI423" s="28" t="str">
        <f t="shared" si="100"/>
        <v>189.086252075992+766.069226355064j</v>
      </c>
      <c r="AJ423" s="28">
        <f t="shared" si="101"/>
        <v>26.899996682734937</v>
      </c>
      <c r="AK423" s="28">
        <f t="shared" si="102"/>
        <v>0.78319347111192184</v>
      </c>
      <c r="AL423" s="28">
        <f t="shared" si="103"/>
        <v>2.9333088805689998E-2</v>
      </c>
      <c r="AM423" s="28">
        <f t="shared" si="104"/>
        <v>-30.652844058741341</v>
      </c>
      <c r="AN423" s="28">
        <f t="shared" si="93"/>
        <v>-9.2858524302642422</v>
      </c>
      <c r="AO423" s="4">
        <f>'RIAA Reference'!H414</f>
        <v>-9.2672430583262653</v>
      </c>
      <c r="AP423" s="9">
        <f t="shared" si="94"/>
        <v>-1.860937193797696E-2</v>
      </c>
    </row>
    <row r="424" spans="1:42" x14ac:dyDescent="0.35">
      <c r="A424">
        <f t="shared" si="90"/>
        <v>5983.6213383605264</v>
      </c>
      <c r="B424">
        <f t="shared" si="91"/>
        <v>-9.5079113809790492</v>
      </c>
      <c r="C424">
        <f t="shared" si="95"/>
        <v>-9.4886411409211888</v>
      </c>
      <c r="D424">
        <f t="shared" si="96"/>
        <v>-1.9270240057860377E-2</v>
      </c>
      <c r="E424">
        <f t="shared" si="92"/>
        <v>26.889987841352792</v>
      </c>
      <c r="F424">
        <f t="shared" si="92"/>
        <v>0.76342453089173568</v>
      </c>
      <c r="AE424" s="28">
        <f>'RIAA Reference'!B415</f>
        <v>5983.6213383605264</v>
      </c>
      <c r="AF424" s="4">
        <f t="shared" si="97"/>
        <v>37596.201676913108</v>
      </c>
      <c r="AG424" s="28" t="str">
        <f t="shared" si="98"/>
        <v>806.013079817013j</v>
      </c>
      <c r="AH424" s="28" t="str">
        <f t="shared" si="99"/>
        <v>3320+265.984316339614j</v>
      </c>
      <c r="AI424" s="28" t="str">
        <f t="shared" si="100"/>
        <v>179.593732979174+747.587358163759j</v>
      </c>
      <c r="AJ424" s="28">
        <f t="shared" si="101"/>
        <v>26.889987841352792</v>
      </c>
      <c r="AK424" s="28">
        <f t="shared" si="102"/>
        <v>0.76342453089173568</v>
      </c>
      <c r="AL424" s="28">
        <f t="shared" si="103"/>
        <v>2.8592679059615576E-2</v>
      </c>
      <c r="AM424" s="28">
        <f t="shared" si="104"/>
        <v>-30.874903009456148</v>
      </c>
      <c r="AN424" s="28">
        <f t="shared" si="93"/>
        <v>-9.5079113809790492</v>
      </c>
      <c r="AO424" s="4">
        <f>'RIAA Reference'!H415</f>
        <v>-9.4886411409211888</v>
      </c>
      <c r="AP424" s="9">
        <f t="shared" si="94"/>
        <v>-1.9270240057860377E-2</v>
      </c>
    </row>
    <row r="425" spans="1:42" x14ac:dyDescent="0.35">
      <c r="A425">
        <f t="shared" si="90"/>
        <v>6157.5582884682735</v>
      </c>
      <c r="B425">
        <f t="shared" si="91"/>
        <v>-9.7319906678231227</v>
      </c>
      <c r="C425">
        <f t="shared" si="95"/>
        <v>-9.7120846951426714</v>
      </c>
      <c r="D425">
        <f t="shared" si="96"/>
        <v>-1.9905972680451356E-2</v>
      </c>
      <c r="E425">
        <f t="shared" si="92"/>
        <v>26.880396840581202</v>
      </c>
      <c r="F425">
        <f t="shared" si="92"/>
        <v>0.74398151734850915</v>
      </c>
      <c r="AE425" s="28">
        <f>'RIAA Reference'!B416</f>
        <v>6157.5582884682735</v>
      </c>
      <c r="AF425" s="4">
        <f t="shared" si="97"/>
        <v>38689.079766205738</v>
      </c>
      <c r="AG425" s="28" t="str">
        <f t="shared" si="98"/>
        <v>783.245052251139j</v>
      </c>
      <c r="AH425" s="28" t="str">
        <f t="shared" si="99"/>
        <v>3320+258.470867242876j</v>
      </c>
      <c r="AI425" s="28" t="str">
        <f t="shared" si="100"/>
        <v>170.500394235343+729.344137241444j</v>
      </c>
      <c r="AJ425" s="28">
        <f t="shared" si="101"/>
        <v>26.880396840581202</v>
      </c>
      <c r="AK425" s="28">
        <f t="shared" si="102"/>
        <v>0.74398151734850915</v>
      </c>
      <c r="AL425" s="28">
        <f t="shared" si="103"/>
        <v>2.7864476305187656E-2</v>
      </c>
      <c r="AM425" s="28">
        <f t="shared" si="104"/>
        <v>-31.098982296300221</v>
      </c>
      <c r="AN425" s="28">
        <f t="shared" si="93"/>
        <v>-9.7319906678231227</v>
      </c>
      <c r="AO425" s="4">
        <f>'RIAA Reference'!H416</f>
        <v>-9.7120846951426714</v>
      </c>
      <c r="AP425" s="9">
        <f t="shared" si="94"/>
        <v>-1.9905972680451356E-2</v>
      </c>
    </row>
    <row r="426" spans="1:42" x14ac:dyDescent="0.35">
      <c r="A426">
        <f t="shared" si="90"/>
        <v>6337.1496531764815</v>
      </c>
      <c r="B426">
        <f t="shared" si="91"/>
        <v>-9.9580491355964824</v>
      </c>
      <c r="C426">
        <f t="shared" si="95"/>
        <v>-9.9375321777643819</v>
      </c>
      <c r="D426">
        <f t="shared" si="96"/>
        <v>-2.0516957832100502E-2</v>
      </c>
      <c r="E426">
        <f t="shared" si="92"/>
        <v>26.871212865955407</v>
      </c>
      <c r="F426">
        <f t="shared" si="92"/>
        <v>0.72486849293680655</v>
      </c>
      <c r="AE426" s="28">
        <f>'RIAA Reference'!B417</f>
        <v>6337.1496531764815</v>
      </c>
      <c r="AF426" s="4">
        <f t="shared" si="97"/>
        <v>39817.485590236676</v>
      </c>
      <c r="AG426" s="28" t="str">
        <f t="shared" si="98"/>
        <v>761.048314674613j</v>
      </c>
      <c r="AH426" s="28" t="str">
        <f t="shared" si="99"/>
        <v>3320+251.145943842622j</v>
      </c>
      <c r="AI426" s="28" t="str">
        <f t="shared" si="100"/>
        <v>161.795623393265+711.348560507426j</v>
      </c>
      <c r="AJ426" s="28">
        <f t="shared" si="101"/>
        <v>26.871212865955407</v>
      </c>
      <c r="AK426" s="28">
        <f t="shared" si="102"/>
        <v>0.72486849293680655</v>
      </c>
      <c r="AL426" s="28">
        <f t="shared" si="103"/>
        <v>2.7148632694262383E-2</v>
      </c>
      <c r="AM426" s="28">
        <f t="shared" si="104"/>
        <v>-31.325040764073581</v>
      </c>
      <c r="AN426" s="28">
        <f t="shared" si="93"/>
        <v>-9.9580491355964824</v>
      </c>
      <c r="AO426" s="4">
        <f>'RIAA Reference'!H417</f>
        <v>-9.9375321777643819</v>
      </c>
      <c r="AP426" s="9">
        <f t="shared" si="94"/>
        <v>-2.0516957832100502E-2</v>
      </c>
    </row>
    <row r="427" spans="1:42" x14ac:dyDescent="0.35">
      <c r="A427">
        <f t="shared" si="90"/>
        <v>6522.5967850910902</v>
      </c>
      <c r="B427">
        <f t="shared" si="91"/>
        <v>-10.18604630567933</v>
      </c>
      <c r="C427">
        <f t="shared" si="95"/>
        <v>-10.164942674046481</v>
      </c>
      <c r="D427">
        <f t="shared" si="96"/>
        <v>-2.1103631632849229E-2</v>
      </c>
      <c r="E427">
        <f t="shared" si="92"/>
        <v>26.862424812334009</v>
      </c>
      <c r="F427">
        <f t="shared" si="92"/>
        <v>0.70608886811962235</v>
      </c>
      <c r="AE427" s="28">
        <f>'RIAA Reference'!B418</f>
        <v>6522.5967850910902</v>
      </c>
      <c r="AF427" s="4">
        <f t="shared" si="97"/>
        <v>40982.684284741146</v>
      </c>
      <c r="AG427" s="28" t="str">
        <f t="shared" si="98"/>
        <v>739.410578684639j</v>
      </c>
      <c r="AH427" s="28" t="str">
        <f t="shared" si="99"/>
        <v>3320+244.005490965931j</v>
      </c>
      <c r="AI427" s="28" t="str">
        <f t="shared" si="100"/>
        <v>153.468558688628+693.608798834427j</v>
      </c>
      <c r="AJ427" s="28">
        <f t="shared" si="101"/>
        <v>26.862424812334009</v>
      </c>
      <c r="AK427" s="28">
        <f t="shared" si="102"/>
        <v>0.70608886811962235</v>
      </c>
      <c r="AL427" s="28">
        <f t="shared" si="103"/>
        <v>2.6445275959536461E-2</v>
      </c>
      <c r="AM427" s="28">
        <f t="shared" si="104"/>
        <v>-31.553037934156428</v>
      </c>
      <c r="AN427" s="28">
        <f t="shared" si="93"/>
        <v>-10.18604630567933</v>
      </c>
      <c r="AO427" s="4">
        <f>'RIAA Reference'!H418</f>
        <v>-10.164942674046481</v>
      </c>
      <c r="AP427" s="9">
        <f t="shared" si="94"/>
        <v>-2.1103631632849229E-2</v>
      </c>
    </row>
    <row r="428" spans="1:42" x14ac:dyDescent="0.35">
      <c r="A428">
        <f t="shared" si="90"/>
        <v>6714.1087874533514</v>
      </c>
      <c r="B428">
        <f t="shared" si="91"/>
        <v>-10.415942448988989</v>
      </c>
      <c r="C428">
        <f t="shared" si="95"/>
        <v>-10.394275976555111</v>
      </c>
      <c r="D428">
        <f t="shared" si="96"/>
        <v>-2.1666472433878425E-2</v>
      </c>
      <c r="E428">
        <f t="shared" si="92"/>
        <v>26.854021346238031</v>
      </c>
      <c r="F428">
        <f t="shared" si="92"/>
        <v>0.6876454243290876</v>
      </c>
      <c r="AE428" s="28">
        <f>'RIAA Reference'!B419</f>
        <v>6714.1087874533514</v>
      </c>
      <c r="AF428" s="4">
        <f t="shared" si="97"/>
        <v>42185.989684132248</v>
      </c>
      <c r="AG428" s="28" t="str">
        <f t="shared" si="98"/>
        <v>718.319767532405j</v>
      </c>
      <c r="AH428" s="28" t="str">
        <f t="shared" si="99"/>
        <v>3320+237.045523285694j</v>
      </c>
      <c r="AI428" s="28" t="str">
        <f t="shared" si="100"/>
        <v>145.508147422269+676.132214060739j</v>
      </c>
      <c r="AJ428" s="28">
        <f t="shared" si="101"/>
        <v>26.854021346238031</v>
      </c>
      <c r="AK428" s="28">
        <f t="shared" si="102"/>
        <v>0.6876454243290876</v>
      </c>
      <c r="AL428" s="28">
        <f t="shared" si="103"/>
        <v>2.5754510274497624E-2</v>
      </c>
      <c r="AM428" s="28">
        <f t="shared" si="104"/>
        <v>-31.782934077466088</v>
      </c>
      <c r="AN428" s="28">
        <f t="shared" si="93"/>
        <v>-10.415942448988989</v>
      </c>
      <c r="AO428" s="4">
        <f>'RIAA Reference'!H419</f>
        <v>-10.394275976555111</v>
      </c>
      <c r="AP428" s="9">
        <f t="shared" si="94"/>
        <v>-2.1666472433878425E-2</v>
      </c>
    </row>
    <row r="429" spans="1:42" x14ac:dyDescent="0.35">
      <c r="A429">
        <f t="shared" si="90"/>
        <v>6911.9028335992998</v>
      </c>
      <c r="B429">
        <f t="shared" si="91"/>
        <v>-10.647698650539748</v>
      </c>
      <c r="C429">
        <f t="shared" si="95"/>
        <v>-10.625492655305404</v>
      </c>
      <c r="D429">
        <f t="shared" si="96"/>
        <v>-2.22059952343443E-2</v>
      </c>
      <c r="E429">
        <f t="shared" si="92"/>
        <v>26.845990964354787</v>
      </c>
      <c r="F429">
        <f t="shared" si="92"/>
        <v>0.66954033831757609</v>
      </c>
      <c r="AE429" s="28">
        <f>'RIAA Reference'!B420</f>
        <v>6911.9028335992998</v>
      </c>
      <c r="AF429" s="4">
        <f t="shared" si="97"/>
        <v>43428.766328724072</v>
      </c>
      <c r="AG429" s="28" t="str">
        <f t="shared" si="98"/>
        <v>697.764013687575j</v>
      </c>
      <c r="AH429" s="28" t="str">
        <f t="shared" si="99"/>
        <v>3320+230.2621245169j</v>
      </c>
      <c r="AI429" s="28" t="str">
        <f t="shared" si="100"/>
        <v>137.903200563956+658.925379216479j</v>
      </c>
      <c r="AJ429" s="28">
        <f t="shared" si="101"/>
        <v>26.845990964354787</v>
      </c>
      <c r="AK429" s="28">
        <f t="shared" si="102"/>
        <v>0.66954033831757609</v>
      </c>
      <c r="AL429" s="28">
        <f t="shared" si="103"/>
        <v>2.5076417165452215E-2</v>
      </c>
      <c r="AM429" s="28">
        <f t="shared" si="104"/>
        <v>-32.014690279016847</v>
      </c>
      <c r="AN429" s="28">
        <f t="shared" si="93"/>
        <v>-10.647698650539748</v>
      </c>
      <c r="AO429" s="4">
        <f>'RIAA Reference'!H420</f>
        <v>-10.625492655305404</v>
      </c>
      <c r="AP429" s="9">
        <f t="shared" si="94"/>
        <v>-2.22059952343443E-2</v>
      </c>
    </row>
    <row r="430" spans="1:42" x14ac:dyDescent="0.35">
      <c r="A430">
        <f t="shared" si="90"/>
        <v>7116.2045004170768</v>
      </c>
      <c r="B430">
        <f t="shared" si="91"/>
        <v>-10.881276865937455</v>
      </c>
      <c r="C430">
        <f t="shared" si="95"/>
        <v>-10.858554119544859</v>
      </c>
      <c r="D430">
        <f t="shared" si="96"/>
        <v>-2.2722746392595639E-2</v>
      </c>
      <c r="E430">
        <f t="shared" si="92"/>
        <v>26.838322048125661</v>
      </c>
      <c r="F430">
        <f t="shared" si="92"/>
        <v>0.65177520761563257</v>
      </c>
      <c r="AE430" s="28">
        <f>'RIAA Reference'!B421</f>
        <v>7116.2045004170768</v>
      </c>
      <c r="AF430" s="4">
        <f t="shared" si="97"/>
        <v>44712.431559905825</v>
      </c>
      <c r="AG430" s="28" t="str">
        <f t="shared" si="98"/>
        <v>677.731656405897j</v>
      </c>
      <c r="AH430" s="28" t="str">
        <f t="shared" si="99"/>
        <v>3320+223.651446613946j</v>
      </c>
      <c r="AI430" s="28" t="str">
        <f t="shared" si="100"/>
        <v>130.642443529829+641.994101503516j</v>
      </c>
      <c r="AJ430" s="28">
        <f t="shared" si="101"/>
        <v>26.838322048125661</v>
      </c>
      <c r="AK430" s="28">
        <f t="shared" si="102"/>
        <v>0.65177520761563257</v>
      </c>
      <c r="AL430" s="28">
        <f t="shared" si="103"/>
        <v>2.4411056465004948E-2</v>
      </c>
      <c r="AM430" s="28">
        <f t="shared" si="104"/>
        <v>-32.248268494414553</v>
      </c>
      <c r="AN430" s="28">
        <f t="shared" si="93"/>
        <v>-10.881276865937455</v>
      </c>
      <c r="AO430" s="4">
        <f>'RIAA Reference'!H421</f>
        <v>-10.858554119544859</v>
      </c>
      <c r="AP430" s="9">
        <f t="shared" si="94"/>
        <v>-2.2722746392595639E-2</v>
      </c>
    </row>
    <row r="431" spans="1:42" x14ac:dyDescent="0.35">
      <c r="A431">
        <f t="shared" si="90"/>
        <v>7327.2481164513811</v>
      </c>
      <c r="B431">
        <f t="shared" si="91"/>
        <v>-11.116639970176859</v>
      </c>
      <c r="C431">
        <f t="shared" si="95"/>
        <v>-11.093422671532318</v>
      </c>
      <c r="D431">
        <f t="shared" si="96"/>
        <v>-2.3217298644540918E-2</v>
      </c>
      <c r="E431">
        <f t="shared" si="92"/>
        <v>26.831002914379454</v>
      </c>
      <c r="F431">
        <f t="shared" si="92"/>
        <v>0.63435107683109171</v>
      </c>
      <c r="AE431" s="28">
        <f>'RIAA Reference'!B422</f>
        <v>7327.2481164513811</v>
      </c>
      <c r="AF431" s="4">
        <f t="shared" si="97"/>
        <v>46038.457707346613</v>
      </c>
      <c r="AG431" s="28" t="str">
        <f t="shared" si="98"/>
        <v>658.21123930037j</v>
      </c>
      <c r="AH431" s="28" t="str">
        <f t="shared" si="99"/>
        <v>3320+217.209708969122j</v>
      </c>
      <c r="AI431" s="28" t="str">
        <f t="shared" si="100"/>
        <v>123.714563124779+625.343447591126j</v>
      </c>
      <c r="AJ431" s="28">
        <f t="shared" si="101"/>
        <v>26.831002914379454</v>
      </c>
      <c r="AK431" s="28">
        <f t="shared" si="102"/>
        <v>0.63435107683109171</v>
      </c>
      <c r="AL431" s="28">
        <f t="shared" si="103"/>
        <v>2.3758467297044589E-2</v>
      </c>
      <c r="AM431" s="28">
        <f t="shared" si="104"/>
        <v>-32.483631598653957</v>
      </c>
      <c r="AN431" s="28">
        <f t="shared" si="93"/>
        <v>-11.116639970176859</v>
      </c>
      <c r="AO431" s="4">
        <f>'RIAA Reference'!H422</f>
        <v>-11.093422671532318</v>
      </c>
      <c r="AP431" s="9">
        <f t="shared" si="94"/>
        <v>-2.3217298644540918E-2</v>
      </c>
    </row>
    <row r="432" spans="1:42" x14ac:dyDescent="0.35">
      <c r="A432">
        <f t="shared" si="90"/>
        <v>7545.2771253344008</v>
      </c>
      <c r="B432">
        <f t="shared" si="91"/>
        <v>-11.353751799128286</v>
      </c>
      <c r="C432">
        <f t="shared" si="95"/>
        <v>-11.330061552694136</v>
      </c>
      <c r="D432">
        <f t="shared" si="96"/>
        <v>-2.3690246434149742E-2</v>
      </c>
      <c r="E432">
        <f t="shared" si="92"/>
        <v>26.824021862017922</v>
      </c>
      <c r="F432">
        <f t="shared" si="92"/>
        <v>0.61726846454372897</v>
      </c>
      <c r="AE432" s="28">
        <f>'RIAA Reference'!B423</f>
        <v>7545.2771253344008</v>
      </c>
      <c r="AF432" s="4">
        <f t="shared" si="97"/>
        <v>47408.374372499333</v>
      </c>
      <c r="AG432" s="28" t="str">
        <f t="shared" si="98"/>
        <v>639.191507916553j</v>
      </c>
      <c r="AH432" s="28" t="str">
        <f t="shared" si="99"/>
        <v>3320+210.933197612462j</v>
      </c>
      <c r="AI432" s="28" t="str">
        <f t="shared" si="100"/>
        <v>117.108250679596+608.97777081556j</v>
      </c>
      <c r="AJ432" s="28">
        <f t="shared" si="101"/>
        <v>26.824021862017922</v>
      </c>
      <c r="AK432" s="28">
        <f t="shared" si="102"/>
        <v>0.61726846454372897</v>
      </c>
      <c r="AL432" s="28">
        <f t="shared" si="103"/>
        <v>2.311866908403476E-2</v>
      </c>
      <c r="AM432" s="28">
        <f t="shared" si="104"/>
        <v>-32.720743427605385</v>
      </c>
      <c r="AN432" s="28">
        <f t="shared" si="93"/>
        <v>-11.353751799128286</v>
      </c>
      <c r="AO432" s="4">
        <f>'RIAA Reference'!H423</f>
        <v>-11.330061552694136</v>
      </c>
      <c r="AP432" s="9">
        <f t="shared" si="94"/>
        <v>-2.3690246434149742E-2</v>
      </c>
    </row>
    <row r="433" spans="1:42" x14ac:dyDescent="0.35">
      <c r="A433">
        <f t="shared" si="90"/>
        <v>7770.5444652571286</v>
      </c>
      <c r="B433">
        <f t="shared" si="91"/>
        <v>-11.592577184123098</v>
      </c>
      <c r="C433">
        <f t="shared" si="95"/>
        <v>-11.568434982562085</v>
      </c>
      <c r="D433">
        <f t="shared" si="96"/>
        <v>-2.4142201561012655E-2</v>
      </c>
      <c r="E433">
        <f t="shared" si="92"/>
        <v>26.817367214800051</v>
      </c>
      <c r="F433">
        <f t="shared" si="92"/>
        <v>0.60052739056945548</v>
      </c>
      <c r="AE433" s="28">
        <f>'RIAA Reference'!B424</f>
        <v>7770.5444652571286</v>
      </c>
      <c r="AF433" s="4">
        <f t="shared" si="97"/>
        <v>48823.770812889248</v>
      </c>
      <c r="AG433" s="28" t="str">
        <f t="shared" si="98"/>
        <v>620.66140731249j</v>
      </c>
      <c r="AH433" s="28" t="str">
        <f t="shared" si="99"/>
        <v>3320+204.818264413122j</v>
      </c>
      <c r="AI433" s="28" t="str">
        <f t="shared" si="100"/>
        <v>110.812241445753+592.900739898984j</v>
      </c>
      <c r="AJ433" s="28">
        <f t="shared" si="101"/>
        <v>26.817367214800051</v>
      </c>
      <c r="AK433" s="28">
        <f t="shared" si="102"/>
        <v>0.60052739056945548</v>
      </c>
      <c r="AL433" s="28">
        <f t="shared" si="103"/>
        <v>2.2491662568144322E-2</v>
      </c>
      <c r="AM433" s="28">
        <f t="shared" si="104"/>
        <v>-32.959568812600196</v>
      </c>
      <c r="AN433" s="28">
        <f t="shared" si="93"/>
        <v>-11.592577184123098</v>
      </c>
      <c r="AO433" s="4">
        <f>'RIAA Reference'!H424</f>
        <v>-11.568434982562085</v>
      </c>
      <c r="AP433" s="9">
        <f t="shared" si="94"/>
        <v>-2.4142201561012655E-2</v>
      </c>
    </row>
    <row r="434" spans="1:42" x14ac:dyDescent="0.35">
      <c r="A434">
        <f t="shared" si="90"/>
        <v>8003.3129652283769</v>
      </c>
      <c r="B434">
        <f t="shared" si="91"/>
        <v>-11.833081980054974</v>
      </c>
      <c r="C434">
        <f t="shared" si="95"/>
        <v>-11.808508190910901</v>
      </c>
      <c r="D434">
        <f t="shared" si="96"/>
        <v>-2.4573789144072933E-2</v>
      </c>
      <c r="E434">
        <f t="shared" si="92"/>
        <v>26.811027360299285</v>
      </c>
      <c r="F434">
        <f t="shared" si="92"/>
        <v>0.58412740338854474</v>
      </c>
      <c r="AE434" s="28">
        <f>'RIAA Reference'!B425</f>
        <v>8003.3129652283769</v>
      </c>
      <c r="AF434" s="4">
        <f t="shared" si="97"/>
        <v>50286.298431882824</v>
      </c>
      <c r="AG434" s="28" t="str">
        <f t="shared" si="98"/>
        <v>602.61007964383j</v>
      </c>
      <c r="AH434" s="28" t="str">
        <f t="shared" si="99"/>
        <v>3320+198.861326282464j</v>
      </c>
      <c r="AI434" s="28" t="str">
        <f t="shared" si="100"/>
        <v>104.815350339088+577.115368832191j</v>
      </c>
      <c r="AJ434" s="28">
        <f t="shared" si="101"/>
        <v>26.811027360299285</v>
      </c>
      <c r="AK434" s="28">
        <f t="shared" si="102"/>
        <v>0.58412740338854474</v>
      </c>
      <c r="AL434" s="28">
        <f t="shared" si="103"/>
        <v>2.1877430838522203E-2</v>
      </c>
      <c r="AM434" s="28">
        <f t="shared" si="104"/>
        <v>-33.200073608532072</v>
      </c>
      <c r="AN434" s="28">
        <f t="shared" si="93"/>
        <v>-11.833081980054974</v>
      </c>
      <c r="AO434" s="4">
        <f>'RIAA Reference'!H425</f>
        <v>-11.808508190910901</v>
      </c>
      <c r="AP434" s="9">
        <f t="shared" si="94"/>
        <v>-2.4573789144072933E-2</v>
      </c>
    </row>
    <row r="435" spans="1:42" x14ac:dyDescent="0.35">
      <c r="A435">
        <f t="shared" si="90"/>
        <v>8243.8557589075153</v>
      </c>
      <c r="B435">
        <f t="shared" si="91"/>
        <v>-12.075233087421804</v>
      </c>
      <c r="C435">
        <f t="shared" si="95"/>
        <v>-12.050247443524583</v>
      </c>
      <c r="D435">
        <f t="shared" si="96"/>
        <v>-2.4985643897220911E-2</v>
      </c>
      <c r="E435">
        <f t="shared" si="92"/>
        <v>26.8049907851405</v>
      </c>
      <c r="F435">
        <f t="shared" si="92"/>
        <v>0.56806760755245977</v>
      </c>
      <c r="AE435" s="28">
        <f>'RIAA Reference'!B426</f>
        <v>8243.8557589075153</v>
      </c>
      <c r="AF435" s="4">
        <f t="shared" si="97"/>
        <v>51797.673378875515</v>
      </c>
      <c r="AG435" s="28" t="str">
        <f t="shared" si="98"/>
        <v>585.026861754542j</v>
      </c>
      <c r="AH435" s="28" t="str">
        <f t="shared" si="99"/>
        <v>3320+193.058864378999j</v>
      </c>
      <c r="AI435" s="28" t="str">
        <f t="shared" si="100"/>
        <v>99.1065041473177+561.624047594932j</v>
      </c>
      <c r="AJ435" s="28">
        <f t="shared" si="101"/>
        <v>26.8049907851405</v>
      </c>
      <c r="AK435" s="28">
        <f t="shared" si="102"/>
        <v>0.56806760755245977</v>
      </c>
      <c r="AL435" s="28">
        <f t="shared" si="103"/>
        <v>2.1275940357770078E-2</v>
      </c>
      <c r="AM435" s="28">
        <f t="shared" si="104"/>
        <v>-33.442224715898902</v>
      </c>
      <c r="AN435" s="28">
        <f t="shared" si="93"/>
        <v>-12.075233087421804</v>
      </c>
      <c r="AO435" s="4">
        <f>'RIAA Reference'!H426</f>
        <v>-12.050247443524583</v>
      </c>
      <c r="AP435" s="9">
        <f t="shared" si="94"/>
        <v>-2.4985643897220911E-2</v>
      </c>
    </row>
    <row r="436" spans="1:42" x14ac:dyDescent="0.35">
      <c r="A436">
        <f t="shared" si="90"/>
        <v>8492.4567168332087</v>
      </c>
      <c r="B436">
        <f t="shared" si="91"/>
        <v>-12.318998468734708</v>
      </c>
      <c r="C436">
        <f t="shared" si="95"/>
        <v>-12.293620062022043</v>
      </c>
      <c r="D436">
        <f t="shared" si="96"/>
        <v>-2.5378406712665225E-2</v>
      </c>
      <c r="E436">
        <f t="shared" si="92"/>
        <v>26.799246106641974</v>
      </c>
      <c r="F436">
        <f t="shared" si="92"/>
        <v>0.55234669090360322</v>
      </c>
      <c r="AE436" s="28">
        <f>'RIAA Reference'!B427</f>
        <v>8492.4567168332087</v>
      </c>
      <c r="AF436" s="4">
        <f t="shared" si="97"/>
        <v>53359.679265065002</v>
      </c>
      <c r="AG436" s="28" t="str">
        <f t="shared" si="98"/>
        <v>567.901282773825j</v>
      </c>
      <c r="AH436" s="28" t="str">
        <f t="shared" si="99"/>
        <v>3320+187.407423315362j</v>
      </c>
      <c r="AI436" s="28" t="str">
        <f t="shared" si="100"/>
        <v>93.6747703356091+546.42857341713j</v>
      </c>
      <c r="AJ436" s="28">
        <f t="shared" si="101"/>
        <v>26.799246106641974</v>
      </c>
      <c r="AK436" s="28">
        <f t="shared" si="102"/>
        <v>0.55234669090360322</v>
      </c>
      <c r="AL436" s="28">
        <f t="shared" si="103"/>
        <v>2.068714198140837E-2</v>
      </c>
      <c r="AM436" s="28">
        <f t="shared" si="104"/>
        <v>-33.685990097211807</v>
      </c>
      <c r="AN436" s="28">
        <f t="shared" si="93"/>
        <v>-12.318998468734708</v>
      </c>
      <c r="AO436" s="4">
        <f>'RIAA Reference'!H427</f>
        <v>-12.293620062022043</v>
      </c>
      <c r="AP436" s="9">
        <f t="shared" si="94"/>
        <v>-2.5378406712665225E-2</v>
      </c>
    </row>
    <row r="437" spans="1:42" x14ac:dyDescent="0.35">
      <c r="A437">
        <f t="shared" si="90"/>
        <v>8749.4108979133853</v>
      </c>
      <c r="B437">
        <f t="shared" si="91"/>
        <v>-12.564347159716942</v>
      </c>
      <c r="C437">
        <f t="shared" si="95"/>
        <v>-12.53859443817456</v>
      </c>
      <c r="D437">
        <f t="shared" si="96"/>
        <v>-2.5752721542382062E-2</v>
      </c>
      <c r="E437">
        <f t="shared" si="92"/>
        <v>26.793782101008954</v>
      </c>
      <c r="F437">
        <f t="shared" si="92"/>
        <v>0.53696295146150574</v>
      </c>
      <c r="AE437" s="28">
        <f>'RIAA Reference'!B428</f>
        <v>8749.4108979133853</v>
      </c>
      <c r="AF437" s="4">
        <f t="shared" si="97"/>
        <v>54974.170000246333</v>
      </c>
      <c r="AG437" s="28" t="str">
        <f t="shared" si="98"/>
        <v>551.223061719613j</v>
      </c>
      <c r="AH437" s="28" t="str">
        <f t="shared" si="99"/>
        <v>3320+181.903610367472j</v>
      </c>
      <c r="AI437" s="28" t="str">
        <f t="shared" si="100"/>
        <v>88.5093825997733+531.530182313508j</v>
      </c>
      <c r="AJ437" s="28">
        <f t="shared" si="101"/>
        <v>26.793782101008954</v>
      </c>
      <c r="AK437" s="28">
        <f t="shared" si="102"/>
        <v>0.53696295146150574</v>
      </c>
      <c r="AL437" s="28">
        <f t="shared" si="103"/>
        <v>2.0110971964850326E-2</v>
      </c>
      <c r="AM437" s="28">
        <f t="shared" si="104"/>
        <v>-33.93133878819404</v>
      </c>
      <c r="AN437" s="28">
        <f t="shared" si="93"/>
        <v>-12.564347159716942</v>
      </c>
      <c r="AO437" s="4">
        <f>'RIAA Reference'!H428</f>
        <v>-12.53859443817456</v>
      </c>
      <c r="AP437" s="9">
        <f t="shared" si="94"/>
        <v>-2.5752721542382062E-2</v>
      </c>
    </row>
    <row r="438" spans="1:42" x14ac:dyDescent="0.35">
      <c r="A438">
        <f t="shared" si="90"/>
        <v>9015.0250210821814</v>
      </c>
      <c r="B438">
        <f t="shared" si="91"/>
        <v>-12.811249275709169</v>
      </c>
      <c r="C438">
        <f t="shared" ref="C438:C458" si="105">AO438</f>
        <v>-12.785140043140503</v>
      </c>
      <c r="D438">
        <f t="shared" ref="D438:D458" si="106">AP438</f>
        <v>-2.6109232568666485E-2</v>
      </c>
      <c r="E438">
        <f t="shared" si="92"/>
        <v>26.788587728238188</v>
      </c>
      <c r="F438">
        <f t="shared" si="92"/>
        <v>0.52191432384750402</v>
      </c>
      <c r="AE438" s="28">
        <f>'RIAA Reference'!B429</f>
        <v>9015.0250210821814</v>
      </c>
      <c r="AF438" s="4">
        <f t="shared" si="97"/>
        <v>56643.072756319903</v>
      </c>
      <c r="AG438" s="28" t="str">
        <f t="shared" ref="AG438:AG484" si="107">COMPLEX(0,1/$AF438/AG$15/0.000000001,"j")</f>
        <v>534.982105109212j</v>
      </c>
      <c r="AH438" s="28" t="str">
        <f t="shared" ref="AH438:AH484" si="108">COMPLEX($AH$9,1/$AF438/AH$15/0.000000001,"j")</f>
        <v>3320+176.54409468604j</v>
      </c>
      <c r="AI438" s="28" t="str">
        <f t="shared" ref="AI438:AI463" si="109">IMDIV(1,IMSUM(IMDIV(1,AG438),IMDIV(1,AH438),IMDIV(1,$AI$13)))</f>
        <v>83.5997633283125+516.929580652678j</v>
      </c>
      <c r="AJ438" s="28">
        <f t="shared" si="101"/>
        <v>26.788587728238188</v>
      </c>
      <c r="AK438" s="28">
        <f t="shared" si="102"/>
        <v>0.52191432384750402</v>
      </c>
      <c r="AL438" s="28">
        <f t="shared" ref="AL438:AL484" si="110">IMABS(IMDIV(AI438,IMSUM(AI438,$AI$9)))</f>
        <v>1.954735295309008E-2</v>
      </c>
      <c r="AM438" s="28">
        <f t="shared" si="104"/>
        <v>-34.178240904186268</v>
      </c>
      <c r="AN438" s="28">
        <f t="shared" si="93"/>
        <v>-12.811249275709169</v>
      </c>
      <c r="AO438" s="4">
        <f>'RIAA Reference'!H429</f>
        <v>-12.785140043140503</v>
      </c>
      <c r="AP438" s="9">
        <f t="shared" si="94"/>
        <v>-2.6109232568666485E-2</v>
      </c>
    </row>
    <row r="439" spans="1:42" x14ac:dyDescent="0.35">
      <c r="A439">
        <f t="shared" si="90"/>
        <v>9289.617958076391</v>
      </c>
      <c r="B439">
        <f t="shared" si="91"/>
        <v>-13.05967601368911</v>
      </c>
      <c r="C439">
        <f t="shared" si="105"/>
        <v>-13.033227432036679</v>
      </c>
      <c r="D439">
        <f t="shared" si="106"/>
        <v>-2.6448581652431358E-2</v>
      </c>
      <c r="E439">
        <f t="shared" si="92"/>
        <v>26.78365215390447</v>
      </c>
      <c r="F439">
        <f t="shared" si="92"/>
        <v>0.50719840513731707</v>
      </c>
      <c r="AE439" s="28">
        <f>'RIAA Reference'!B430</f>
        <v>9289.617958076391</v>
      </c>
      <c r="AF439" s="4">
        <f t="shared" si="97"/>
        <v>58368.391063497213</v>
      </c>
      <c r="AG439" s="28" t="str">
        <f t="shared" si="107"/>
        <v>519.168504577496j</v>
      </c>
      <c r="AH439" s="28" t="str">
        <f t="shared" si="108"/>
        <v>3320+171.325606510574j</v>
      </c>
      <c r="AI439" s="28" t="str">
        <f t="shared" si="109"/>
        <v>78.9355431428389+502.626976549139j</v>
      </c>
      <c r="AJ439" s="28">
        <f t="shared" si="101"/>
        <v>26.78365215390447</v>
      </c>
      <c r="AK439" s="28">
        <f t="shared" si="102"/>
        <v>0.50719840513731707</v>
      </c>
      <c r="AL439" s="28">
        <f t="shared" si="110"/>
        <v>1.8996194948963225E-2</v>
      </c>
      <c r="AM439" s="28">
        <f t="shared" si="104"/>
        <v>-34.426667642166208</v>
      </c>
      <c r="AN439" s="28">
        <f t="shared" si="93"/>
        <v>-13.05967601368911</v>
      </c>
      <c r="AO439" s="4">
        <f>'RIAA Reference'!H430</f>
        <v>-13.033227432036679</v>
      </c>
      <c r="AP439" s="9">
        <f t="shared" si="94"/>
        <v>-2.6448581652431358E-2</v>
      </c>
    </row>
    <row r="440" spans="1:42" x14ac:dyDescent="0.35">
      <c r="A440">
        <f t="shared" si="90"/>
        <v>9573.5212483297601</v>
      </c>
      <c r="B440">
        <f t="shared" si="91"/>
        <v>-13.309599650298939</v>
      </c>
      <c r="C440">
        <f t="shared" si="105"/>
        <v>-13.282828244253103</v>
      </c>
      <c r="D440">
        <f t="shared" si="106"/>
        <v>-2.6771406045835278E-2</v>
      </c>
      <c r="E440">
        <f t="shared" si="92"/>
        <v>26.778964768006155</v>
      </c>
      <c r="F440">
        <f t="shared" si="92"/>
        <v>0.49281248004756528</v>
      </c>
      <c r="AE440" s="28">
        <f>'RIAA Reference'!B431</f>
        <v>9573.5212483297601</v>
      </c>
      <c r="AF440" s="4">
        <f t="shared" si="97"/>
        <v>60152.20804547712</v>
      </c>
      <c r="AG440" s="28" t="str">
        <f t="shared" si="107"/>
        <v>503.772534503142j</v>
      </c>
      <c r="AH440" s="28" t="str">
        <f t="shared" si="108"/>
        <v>3320+166.244936386037j</v>
      </c>
      <c r="AI440" s="28" t="str">
        <f t="shared" si="109"/>
        <v>74.5065776918203+488.622110892938j</v>
      </c>
      <c r="AJ440" s="28">
        <f t="shared" si="101"/>
        <v>26.778964768006155</v>
      </c>
      <c r="AK440" s="28">
        <f t="shared" si="102"/>
        <v>0.49281248004756528</v>
      </c>
      <c r="AL440" s="28">
        <f t="shared" si="110"/>
        <v>1.8457396256463129E-2</v>
      </c>
      <c r="AM440" s="28">
        <f t="shared" si="104"/>
        <v>-34.676591278776037</v>
      </c>
      <c r="AN440" s="28">
        <f t="shared" si="93"/>
        <v>-13.309599650298939</v>
      </c>
      <c r="AO440" s="4">
        <f>'RIAA Reference'!H431</f>
        <v>-13.282828244253103</v>
      </c>
      <c r="AP440" s="9">
        <f t="shared" si="94"/>
        <v>-2.6771406045835278E-2</v>
      </c>
    </row>
    <row r="441" spans="1:42" x14ac:dyDescent="0.35">
      <c r="A441">
        <f t="shared" si="90"/>
        <v>9867.0796370340086</v>
      </c>
      <c r="B441">
        <f t="shared" si="91"/>
        <v>-13.560993536262327</v>
      </c>
      <c r="C441">
        <f t="shared" si="105"/>
        <v>-13.533915199905575</v>
      </c>
      <c r="D441">
        <f t="shared" si="106"/>
        <v>-2.707833635675172E-2</v>
      </c>
      <c r="E441">
        <f t="shared" si="92"/>
        <v>26.774515201052758</v>
      </c>
      <c r="F441">
        <f t="shared" si="92"/>
        <v>0.47875354537766523</v>
      </c>
      <c r="AE441" s="28">
        <f>'RIAA Reference'!B432</f>
        <v>9867.0796370340086</v>
      </c>
      <c r="AF441" s="4">
        <f t="shared" si="97"/>
        <v>61996.689800182969</v>
      </c>
      <c r="AG441" s="28" t="str">
        <f t="shared" si="107"/>
        <v>488.784649643357j</v>
      </c>
      <c r="AH441" s="28" t="str">
        <f t="shared" si="108"/>
        <v>3320+161.298934382308j</v>
      </c>
      <c r="AI441" s="28" t="str">
        <f t="shared" si="109"/>
        <v>70.3029618753525+474.914287856549j</v>
      </c>
      <c r="AJ441" s="28">
        <f t="shared" si="101"/>
        <v>26.774515201052758</v>
      </c>
      <c r="AK441" s="28">
        <f t="shared" si="102"/>
        <v>0.47875354537766523</v>
      </c>
      <c r="AL441" s="28">
        <f t="shared" si="110"/>
        <v>1.7930844396167257E-2</v>
      </c>
      <c r="AM441" s="28">
        <f t="shared" si="104"/>
        <v>-34.927985164739425</v>
      </c>
      <c r="AN441" s="28">
        <f t="shared" si="93"/>
        <v>-13.560993536262327</v>
      </c>
      <c r="AO441" s="4">
        <f>'RIAA Reference'!H432</f>
        <v>-13.533915199905575</v>
      </c>
      <c r="AP441" s="9">
        <f t="shared" si="94"/>
        <v>-2.707833635675172E-2</v>
      </c>
    </row>
    <row r="442" spans="1:42" x14ac:dyDescent="0.35">
      <c r="A442">
        <f t="shared" si="90"/>
        <v>10170.651637467143</v>
      </c>
      <c r="B442">
        <f t="shared" si="91"/>
        <v>-13.813832087556026</v>
      </c>
      <c r="C442">
        <f t="shared" si="105"/>
        <v>-13.786462092804381</v>
      </c>
      <c r="D442">
        <f t="shared" si="106"/>
        <v>-2.7369994751644811E-2</v>
      </c>
      <c r="E442">
        <f t="shared" si="92"/>
        <v>26.77029333757859</v>
      </c>
      <c r="F442">
        <f t="shared" si="92"/>
        <v>0.46501833364276907</v>
      </c>
      <c r="AE442" s="28">
        <f>'RIAA Reference'!B433</f>
        <v>10170.651637467143</v>
      </c>
      <c r="AF442" s="4">
        <f t="shared" si="97"/>
        <v>63904.088932975552</v>
      </c>
      <c r="AG442" s="28" t="str">
        <f t="shared" si="107"/>
        <v>474.195482777526j</v>
      </c>
      <c r="AH442" s="28" t="str">
        <f t="shared" si="108"/>
        <v>3320+156.484509316584j</v>
      </c>
      <c r="AI442" s="28" t="str">
        <f t="shared" si="109"/>
        <v>66.3150416791855+461.502404741773j</v>
      </c>
      <c r="AJ442" s="28">
        <f t="shared" si="101"/>
        <v>26.77029333757859</v>
      </c>
      <c r="AK442" s="28">
        <f t="shared" si="102"/>
        <v>0.46501833364276907</v>
      </c>
      <c r="AL442" s="28">
        <f t="shared" si="110"/>
        <v>1.7416416990365915E-2</v>
      </c>
      <c r="AM442" s="28">
        <f t="shared" si="104"/>
        <v>-35.180823716033125</v>
      </c>
      <c r="AN442" s="28">
        <f t="shared" si="93"/>
        <v>-13.813832087556026</v>
      </c>
      <c r="AO442" s="4">
        <f>'RIAA Reference'!H433</f>
        <v>-13.786462092804381</v>
      </c>
      <c r="AP442" s="9">
        <f t="shared" si="94"/>
        <v>-2.7369994751644811E-2</v>
      </c>
    </row>
    <row r="443" spans="1:42" x14ac:dyDescent="0.35">
      <c r="A443">
        <f t="shared" si="90"/>
        <v>10484.610118745511</v>
      </c>
      <c r="B443">
        <f t="shared" si="91"/>
        <v>-14.06809077368214</v>
      </c>
      <c r="C443">
        <f t="shared" si="105"/>
        <v>-14.040443780301473</v>
      </c>
      <c r="D443">
        <f t="shared" si="106"/>
        <v>-2.764699338066734E-2</v>
      </c>
      <c r="E443">
        <f t="shared" si="92"/>
        <v>26.766289327266978</v>
      </c>
      <c r="F443">
        <f t="shared" si="92"/>
        <v>0.45160333584669787</v>
      </c>
      <c r="AE443" s="28">
        <f>'RIAA Reference'!B434</f>
        <v>10484.610118745511</v>
      </c>
      <c r="AF443" s="4">
        <f t="shared" si="97"/>
        <v>65876.748249608208</v>
      </c>
      <c r="AG443" s="28" t="str">
        <f t="shared" si="107"/>
        <v>459.995842360214j</v>
      </c>
      <c r="AH443" s="28" t="str">
        <f t="shared" si="108"/>
        <v>3320+151.798627978871j</v>
      </c>
      <c r="AI443" s="28" t="str">
        <f t="shared" si="109"/>
        <v>62.5334237948243+448.384981051206j</v>
      </c>
      <c r="AJ443" s="28">
        <f t="shared" si="101"/>
        <v>26.766289327266978</v>
      </c>
      <c r="AK443" s="28">
        <f t="shared" si="102"/>
        <v>0.45160333584669787</v>
      </c>
      <c r="AL443" s="28">
        <f t="shared" si="110"/>
        <v>1.6913982615981239E-2</v>
      </c>
      <c r="AM443" s="28">
        <f t="shared" si="104"/>
        <v>-35.435082402159239</v>
      </c>
      <c r="AN443" s="28">
        <f t="shared" si="93"/>
        <v>-14.06809077368214</v>
      </c>
      <c r="AO443" s="4">
        <f>'RIAA Reference'!H434</f>
        <v>-14.040443780301473</v>
      </c>
      <c r="AP443" s="9">
        <f t="shared" si="94"/>
        <v>-2.764699338066734E-2</v>
      </c>
    </row>
    <row r="444" spans="1:42" x14ac:dyDescent="0.35">
      <c r="A444">
        <f t="shared" si="90"/>
        <v>10809.342920212588</v>
      </c>
      <c r="B444">
        <f t="shared" si="91"/>
        <v>-14.323746103371743</v>
      </c>
      <c r="C444">
        <f t="shared" si="105"/>
        <v>-14.295836170359287</v>
      </c>
      <c r="D444">
        <f t="shared" si="106"/>
        <v>-2.7909933012455923E-2</v>
      </c>
      <c r="E444">
        <f t="shared" si="92"/>
        <v>26.762493593865589</v>
      </c>
      <c r="F444">
        <f t="shared" si="92"/>
        <v>0.4385048233556611</v>
      </c>
      <c r="AE444" s="28">
        <f>'RIAA Reference'!B435</f>
        <v>10809.342920212588</v>
      </c>
      <c r="AF444" s="4">
        <f t="shared" si="97"/>
        <v>67917.104616545417</v>
      </c>
      <c r="AG444" s="28" t="str">
        <f t="shared" si="107"/>
        <v>446.176710183963j</v>
      </c>
      <c r="AH444" s="28" t="str">
        <f t="shared" si="108"/>
        <v>3320+147.238314360708j</v>
      </c>
      <c r="AI444" s="28" t="str">
        <f t="shared" si="109"/>
        <v>58.9489831994293+435.560186688684j</v>
      </c>
      <c r="AJ444" s="28">
        <f t="shared" si="101"/>
        <v>26.762493593865589</v>
      </c>
      <c r="AK444" s="28">
        <f t="shared" si="102"/>
        <v>0.4385048233556611</v>
      </c>
      <c r="AL444" s="28">
        <f t="shared" si="110"/>
        <v>1.6423401623807548E-2</v>
      </c>
      <c r="AM444" s="28">
        <f t="shared" si="104"/>
        <v>-35.690737731848841</v>
      </c>
      <c r="AN444" s="28">
        <f t="shared" si="93"/>
        <v>-14.323746103371743</v>
      </c>
      <c r="AO444" s="4">
        <f>'RIAA Reference'!H435</f>
        <v>-14.295836170359287</v>
      </c>
      <c r="AP444" s="9">
        <f t="shared" si="94"/>
        <v>-2.7909933012455923E-2</v>
      </c>
    </row>
    <row r="445" spans="1:42" x14ac:dyDescent="0.35">
      <c r="A445">
        <f t="shared" si="90"/>
        <v>11145.253493739712</v>
      </c>
      <c r="B445">
        <f t="shared" si="91"/>
        <v>-14.580775608029871</v>
      </c>
      <c r="C445">
        <f t="shared" si="105"/>
        <v>-14.55261620616672</v>
      </c>
      <c r="D445">
        <f t="shared" si="106"/>
        <v>-2.8159401863151245E-2</v>
      </c>
      <c r="E445">
        <f t="shared" si="92"/>
        <v>26.758896842071831</v>
      </c>
      <c r="F445">
        <f t="shared" si="92"/>
        <v>0.42571886884450216</v>
      </c>
      <c r="AE445" s="28">
        <f>'RIAA Reference'!B436</f>
        <v>11145.253493739712</v>
      </c>
      <c r="AF445" s="4">
        <f t="shared" si="97"/>
        <v>70027.692996657308</v>
      </c>
      <c r="AG445" s="28" t="str">
        <f t="shared" si="107"/>
        <v>432.729239052282j</v>
      </c>
      <c r="AH445" s="28" t="str">
        <f t="shared" si="108"/>
        <v>3320+142.800648887253j</v>
      </c>
      <c r="AI445" s="28" t="str">
        <f t="shared" si="109"/>
        <v>55.552868864824+423.025869211494j</v>
      </c>
      <c r="AJ445" s="28">
        <f t="shared" si="101"/>
        <v>26.758896842071831</v>
      </c>
      <c r="AK445" s="28">
        <f t="shared" si="102"/>
        <v>0.42571886884450216</v>
      </c>
      <c r="AL445" s="28">
        <f t="shared" si="110"/>
        <v>1.594452692301505E-2</v>
      </c>
      <c r="AM445" s="28">
        <f t="shared" si="104"/>
        <v>-35.947767236506969</v>
      </c>
      <c r="AN445" s="28">
        <f t="shared" si="93"/>
        <v>-14.580775608029871</v>
      </c>
      <c r="AO445" s="4">
        <f>'RIAA Reference'!H436</f>
        <v>-14.55261620616672</v>
      </c>
      <c r="AP445" s="9">
        <f t="shared" si="94"/>
        <v>-2.8159401863151245E-2</v>
      </c>
    </row>
    <row r="446" spans="1:42" x14ac:dyDescent="0.35">
      <c r="A446">
        <f t="shared" si="90"/>
        <v>11492.761575277409</v>
      </c>
      <c r="B446">
        <f t="shared" si="91"/>
        <v>-14.839157823213707</v>
      </c>
      <c r="C446">
        <f t="shared" si="105"/>
        <v>-14.810761848608012</v>
      </c>
      <c r="D446">
        <f t="shared" si="106"/>
        <v>-2.8395974605695429E-2</v>
      </c>
      <c r="E446">
        <f t="shared" si="92"/>
        <v>26.755490062561027</v>
      </c>
      <c r="F446">
        <f t="shared" si="92"/>
        <v>0.41324136629692898</v>
      </c>
      <c r="AE446" s="28">
        <f>'RIAA Reference'!B437</f>
        <v>11492.761575277409</v>
      </c>
      <c r="AF446" s="4">
        <f t="shared" si="97"/>
        <v>72211.150668701128</v>
      </c>
      <c r="AG446" s="28" t="str">
        <f t="shared" si="107"/>
        <v>419.644750463237j</v>
      </c>
      <c r="AH446" s="28" t="str">
        <f t="shared" si="108"/>
        <v>3320+138.482767652868j</v>
      </c>
      <c r="AI446" s="28" t="str">
        <f t="shared" si="109"/>
        <v>52.3365077593839+410.779580073747j</v>
      </c>
      <c r="AJ446" s="28">
        <f t="shared" si="101"/>
        <v>26.755490062561027</v>
      </c>
      <c r="AK446" s="28">
        <f t="shared" si="102"/>
        <v>0.41324136629692898</v>
      </c>
      <c r="AL446" s="28">
        <f t="shared" si="110"/>
        <v>1.5477204730222087E-2</v>
      </c>
      <c r="AM446" s="28">
        <f t="shared" si="104"/>
        <v>-36.206149451690806</v>
      </c>
      <c r="AN446" s="28">
        <f t="shared" si="93"/>
        <v>-14.839157823213707</v>
      </c>
      <c r="AO446" s="4">
        <f>'RIAA Reference'!H437</f>
        <v>-14.810761848608012</v>
      </c>
      <c r="AP446" s="9">
        <f t="shared" si="94"/>
        <v>-2.8395974605695429E-2</v>
      </c>
    </row>
    <row r="447" spans="1:42" x14ac:dyDescent="0.35">
      <c r="A447">
        <f t="shared" si="90"/>
        <v>11852.303887063488</v>
      </c>
      <c r="B447">
        <f t="shared" si="91"/>
        <v>-15.098872268416041</v>
      </c>
      <c r="C447">
        <f t="shared" si="105"/>
        <v>-15.070252056870784</v>
      </c>
      <c r="D447">
        <f t="shared" si="106"/>
        <v>-2.8620211545257845E-2</v>
      </c>
      <c r="E447">
        <f t="shared" si="92"/>
        <v>26.752264535323725</v>
      </c>
      <c r="F447">
        <f t="shared" si="92"/>
        <v>0.4010680500498911</v>
      </c>
      <c r="AE447" s="28">
        <f>'RIAA Reference'!B438</f>
        <v>11852.303887063488</v>
      </c>
      <c r="AF447" s="4">
        <f t="shared" si="97"/>
        <v>74470.22163942481</v>
      </c>
      <c r="AG447" s="28" t="str">
        <f t="shared" si="107"/>
        <v>406.914732304056j</v>
      </c>
      <c r="AH447" s="28" t="str">
        <f t="shared" si="108"/>
        <v>3320+134.281861660339j</v>
      </c>
      <c r="AI447" s="28" t="str">
        <f t="shared" si="109"/>
        <v>49.29160730015+398.818599815328j</v>
      </c>
      <c r="AJ447" s="28">
        <f t="shared" si="101"/>
        <v>26.752264535323725</v>
      </c>
      <c r="AK447" s="28">
        <f t="shared" si="102"/>
        <v>0.4010680500498911</v>
      </c>
      <c r="AL447" s="28">
        <f t="shared" si="110"/>
        <v>1.5021275282767376E-2</v>
      </c>
      <c r="AM447" s="28">
        <f t="shared" si="104"/>
        <v>-36.46586389689314</v>
      </c>
      <c r="AN447" s="28">
        <f t="shared" si="93"/>
        <v>-15.098872268416041</v>
      </c>
      <c r="AO447" s="4">
        <f>'RIAA Reference'!H438</f>
        <v>-15.070252056870784</v>
      </c>
      <c r="AP447" s="9">
        <f t="shared" si="94"/>
        <v>-2.8620211545257845E-2</v>
      </c>
    </row>
    <row r="448" spans="1:42" x14ac:dyDescent="0.35">
      <c r="A448">
        <f t="shared" si="90"/>
        <v>12224.334871965335</v>
      </c>
      <c r="B448">
        <f t="shared" si="91"/>
        <v>-15.359899425407715</v>
      </c>
      <c r="C448">
        <f t="shared" si="105"/>
        <v>-15.331066767460369</v>
      </c>
      <c r="D448">
        <f t="shared" si="106"/>
        <v>-2.8832657947345908E-2</v>
      </c>
      <c r="E448">
        <f t="shared" si="92"/>
        <v>26.749211831472167</v>
      </c>
      <c r="F448">
        <f t="shared" si="92"/>
        <v>0.38919451287987333</v>
      </c>
      <c r="AE448" s="28">
        <f>'RIAA Reference'!B439</f>
        <v>12224.334871965335</v>
      </c>
      <c r="AF448" s="4">
        <f t="shared" si="97"/>
        <v>76807.761257575636</v>
      </c>
      <c r="AG448" s="28" t="str">
        <f t="shared" si="107"/>
        <v>394.530836557113j</v>
      </c>
      <c r="AH448" s="28" t="str">
        <f t="shared" si="108"/>
        <v>3320+130.195176063847j</v>
      </c>
      <c r="AI448" s="28" t="str">
        <f t="shared" si="109"/>
        <v>46.4101564054253+387.139962164238j</v>
      </c>
      <c r="AJ448" s="28">
        <f t="shared" si="101"/>
        <v>26.749211831472167</v>
      </c>
      <c r="AK448" s="28">
        <f t="shared" si="102"/>
        <v>0.38919451287987333</v>
      </c>
      <c r="AL448" s="28">
        <f t="shared" si="110"/>
        <v>1.4576573516100122E-2</v>
      </c>
      <c r="AM448" s="28">
        <f t="shared" si="104"/>
        <v>-36.726891053884813</v>
      </c>
      <c r="AN448" s="28">
        <f t="shared" si="93"/>
        <v>-15.359899425407715</v>
      </c>
      <c r="AO448" s="4">
        <f>'RIAA Reference'!H439</f>
        <v>-15.331066767460369</v>
      </c>
      <c r="AP448" s="9">
        <f t="shared" si="94"/>
        <v>-2.8832657947345908E-2</v>
      </c>
    </row>
    <row r="449" spans="1:42" x14ac:dyDescent="0.35">
      <c r="A449">
        <f t="shared" si="90"/>
        <v>12609.327461508692</v>
      </c>
      <c r="B449">
        <f t="shared" si="91"/>
        <v>-15.622220715374095</v>
      </c>
      <c r="C449">
        <f t="shared" si="105"/>
        <v>-15.593186871868268</v>
      </c>
      <c r="D449">
        <f t="shared" si="106"/>
        <v>-2.9033843505827051E-2</v>
      </c>
      <c r="E449">
        <f t="shared" si="92"/>
        <v>26.746323813668411</v>
      </c>
      <c r="F449">
        <f t="shared" si="92"/>
        <v>0.37761622313569754</v>
      </c>
      <c r="AE449" s="28">
        <f>'RIAA Reference'!B440</f>
        <v>12609.327461508692</v>
      </c>
      <c r="AF449" s="4">
        <f t="shared" si="97"/>
        <v>79226.741039567481</v>
      </c>
      <c r="AG449" s="28" t="str">
        <f t="shared" si="107"/>
        <v>382.484877017677j</v>
      </c>
      <c r="AH449" s="28" t="str">
        <f t="shared" si="108"/>
        <v>3320+126.220009415833j</v>
      </c>
      <c r="AI449" s="28" t="str">
        <f t="shared" si="109"/>
        <v>43.6844252905474+375.740477032159j</v>
      </c>
      <c r="AJ449" s="28">
        <f t="shared" si="101"/>
        <v>26.746323813668411</v>
      </c>
      <c r="AK449" s="28">
        <f t="shared" si="102"/>
        <v>0.37761622313569754</v>
      </c>
      <c r="AL449" s="28">
        <f t="shared" si="110"/>
        <v>1.4142929705456829E-2</v>
      </c>
      <c r="AM449" s="28">
        <f t="shared" si="104"/>
        <v>-36.989212343851193</v>
      </c>
      <c r="AN449" s="28">
        <f t="shared" si="93"/>
        <v>-15.622220715374095</v>
      </c>
      <c r="AO449" s="4">
        <f>'RIAA Reference'!H440</f>
        <v>-15.593186871868268</v>
      </c>
      <c r="AP449" s="9">
        <f t="shared" si="94"/>
        <v>-2.9033843505827051E-2</v>
      </c>
    </row>
    <row r="450" spans="1:42" x14ac:dyDescent="0.35">
      <c r="A450">
        <f t="shared" si="90"/>
        <v>13007.773879223747</v>
      </c>
      <c r="B450">
        <f t="shared" si="91"/>
        <v>-15.885818475060713</v>
      </c>
      <c r="C450">
        <f t="shared" si="105"/>
        <v>-15.856594193123573</v>
      </c>
      <c r="D450">
        <f t="shared" si="106"/>
        <v>-2.9224281937139551E-2</v>
      </c>
      <c r="E450">
        <f t="shared" si="92"/>
        <v>26.743592635317125</v>
      </c>
      <c r="F450">
        <f t="shared" si="92"/>
        <v>0.36632854092813316</v>
      </c>
      <c r="AE450" s="28">
        <f>'RIAA Reference'!B441</f>
        <v>13007.773879223747</v>
      </c>
      <c r="AF450" s="4">
        <f t="shared" si="97"/>
        <v>81730.253717053056</v>
      </c>
      <c r="AG450" s="28" t="str">
        <f t="shared" si="107"/>
        <v>370.768827023812j</v>
      </c>
      <c r="AH450" s="28" t="str">
        <f t="shared" si="108"/>
        <v>3320+122.353712917858j</v>
      </c>
      <c r="AI450" s="28" t="str">
        <f t="shared" si="109"/>
        <v>41.1069641416146+364.616752393538j</v>
      </c>
      <c r="AJ450" s="28">
        <f t="shared" si="101"/>
        <v>26.743592635317125</v>
      </c>
      <c r="AK450" s="28">
        <f t="shared" si="102"/>
        <v>0.36632854092813316</v>
      </c>
      <c r="AL450" s="28">
        <f t="shared" si="110"/>
        <v>1.3720170072214755E-2</v>
      </c>
      <c r="AM450" s="28">
        <f t="shared" si="104"/>
        <v>-37.252810103537811</v>
      </c>
      <c r="AN450" s="28">
        <f t="shared" si="93"/>
        <v>-15.885818475060713</v>
      </c>
      <c r="AO450" s="4">
        <f>'RIAA Reference'!H441</f>
        <v>-15.856594193123573</v>
      </c>
      <c r="AP450" s="9">
        <f t="shared" si="94"/>
        <v>-2.9224281937139551E-2</v>
      </c>
    </row>
    <row r="451" spans="1:42" x14ac:dyDescent="0.35">
      <c r="A451">
        <f t="shared" si="90"/>
        <v>13420.186481022407</v>
      </c>
      <c r="B451">
        <f t="shared" si="91"/>
        <v>-16.150675932128689</v>
      </c>
      <c r="C451">
        <f t="shared" si="105"/>
        <v>-16.121271461438155</v>
      </c>
      <c r="D451">
        <f t="shared" si="106"/>
        <v>-2.9404470690533202E-2</v>
      </c>
      <c r="E451">
        <f t="shared" si="92"/>
        <v>26.741010738660155</v>
      </c>
      <c r="F451">
        <f t="shared" si="92"/>
        <v>0.35532673339165005</v>
      </c>
      <c r="AE451" s="28">
        <f>'RIAA Reference'!B442</f>
        <v>13420.186481022407</v>
      </c>
      <c r="AF451" s="4">
        <f t="shared" si="97"/>
        <v>84321.518517170101</v>
      </c>
      <c r="AG451" s="28" t="str">
        <f t="shared" si="107"/>
        <v>359.374817198765j</v>
      </c>
      <c r="AH451" s="28" t="str">
        <f t="shared" si="108"/>
        <v>3320+118.593689675593j</v>
      </c>
      <c r="AI451" s="28" t="str">
        <f t="shared" si="109"/>
        <v>38.6706007938584+353.765215047699j</v>
      </c>
      <c r="AJ451" s="28">
        <f t="shared" si="101"/>
        <v>26.741010738660155</v>
      </c>
      <c r="AK451" s="28">
        <f t="shared" si="102"/>
        <v>0.35532673339165005</v>
      </c>
      <c r="AL451" s="28">
        <f t="shared" si="110"/>
        <v>1.3308117355492515E-2</v>
      </c>
      <c r="AM451" s="28">
        <f t="shared" si="104"/>
        <v>-37.517667560605787</v>
      </c>
      <c r="AN451" s="28">
        <f t="shared" si="93"/>
        <v>-16.150675932128689</v>
      </c>
      <c r="AO451" s="4">
        <f>'RIAA Reference'!H442</f>
        <v>-16.121271461438155</v>
      </c>
      <c r="AP451" s="9">
        <f t="shared" si="94"/>
        <v>-2.9404470690533202E-2</v>
      </c>
    </row>
    <row r="452" spans="1:42" x14ac:dyDescent="0.35">
      <c r="A452">
        <f t="shared" si="90"/>
        <v>13847.098634408396</v>
      </c>
      <c r="B452">
        <f t="shared" si="91"/>
        <v>-16.416777179899572</v>
      </c>
      <c r="C452">
        <f t="shared" si="105"/>
        <v>-16.387202289138692</v>
      </c>
      <c r="D452">
        <f t="shared" si="106"/>
        <v>-2.9574890760880379E-2</v>
      </c>
      <c r="E452">
        <f t="shared" si="92"/>
        <v>26.738570851899684</v>
      </c>
      <c r="F452">
        <f t="shared" si="92"/>
        <v>0.34460598903788692</v>
      </c>
      <c r="AE452" s="28">
        <f>'RIAA Reference'!B443</f>
        <v>13847.098634408396</v>
      </c>
      <c r="AF452" s="4">
        <f t="shared" si="97"/>
        <v>87003.886686781349</v>
      </c>
      <c r="AG452" s="28" t="str">
        <f t="shared" si="107"/>
        <v>348.295133206208j</v>
      </c>
      <c r="AH452" s="28" t="str">
        <f t="shared" si="108"/>
        <v>3320+114.937393958049j</v>
      </c>
      <c r="AI452" s="28" t="str">
        <f t="shared" si="109"/>
        <v>36.3684375332083+343.182130271499j</v>
      </c>
      <c r="AJ452" s="28">
        <f t="shared" si="101"/>
        <v>26.738570851899684</v>
      </c>
      <c r="AK452" s="28">
        <f t="shared" si="102"/>
        <v>0.34460598903788692</v>
      </c>
      <c r="AL452" s="28">
        <f t="shared" si="110"/>
        <v>1.2906591349733586E-2</v>
      </c>
      <c r="AM452" s="28">
        <f t="shared" si="104"/>
        <v>-37.783768808376671</v>
      </c>
      <c r="AN452" s="28">
        <f t="shared" si="93"/>
        <v>-16.416777179899572</v>
      </c>
      <c r="AO452" s="4">
        <f>'RIAA Reference'!H443</f>
        <v>-16.387202289138692</v>
      </c>
      <c r="AP452" s="9">
        <f t="shared" si="94"/>
        <v>-2.9574890760880379E-2</v>
      </c>
    </row>
    <row r="453" spans="1:42" x14ac:dyDescent="0.35">
      <c r="A453">
        <f t="shared" si="90"/>
        <v>14289.065638413429</v>
      </c>
      <c r="B453">
        <f t="shared" si="91"/>
        <v>-16.684107151657198</v>
      </c>
      <c r="C453">
        <f t="shared" si="105"/>
        <v>-16.654371145061546</v>
      </c>
      <c r="D453">
        <f t="shared" si="106"/>
        <v>-2.9736006595651787E-2</v>
      </c>
      <c r="E453">
        <f t="shared" si="92"/>
        <v>26.736265985469409</v>
      </c>
      <c r="F453">
        <f t="shared" si="92"/>
        <v>0.33416143122383291</v>
      </c>
      <c r="AE453" s="28">
        <f>'RIAA Reference'!B444</f>
        <v>14289.065638413429</v>
      </c>
      <c r="AF453" s="4">
        <f t="shared" si="97"/>
        <v>89780.847272603947</v>
      </c>
      <c r="AG453" s="28" t="str">
        <f t="shared" si="107"/>
        <v>337.522213518663j</v>
      </c>
      <c r="AH453" s="28" t="str">
        <f t="shared" si="108"/>
        <v>3320+111.382330461159j</v>
      </c>
      <c r="AI453" s="28" t="str">
        <f t="shared" si="109"/>
        <v>34.1938471314479+332.863620376771j</v>
      </c>
      <c r="AJ453" s="28">
        <f t="shared" si="101"/>
        <v>26.736265985469409</v>
      </c>
      <c r="AK453" s="28">
        <f t="shared" si="102"/>
        <v>0.33416143122383291</v>
      </c>
      <c r="AL453" s="28">
        <f t="shared" si="110"/>
        <v>1.2515409409132316E-2</v>
      </c>
      <c r="AM453" s="28">
        <f t="shared" si="104"/>
        <v>-38.051098780134296</v>
      </c>
      <c r="AN453" s="28">
        <f t="shared" si="93"/>
        <v>-16.684107151657198</v>
      </c>
      <c r="AO453" s="4">
        <f>'RIAA Reference'!H444</f>
        <v>-16.654371145061546</v>
      </c>
      <c r="AP453" s="9">
        <f t="shared" si="94"/>
        <v>-2.9736006595651787E-2</v>
      </c>
    </row>
    <row r="454" spans="1:42" x14ac:dyDescent="0.35">
      <c r="A454">
        <f t="shared" si="90"/>
        <v>14746.665686249664</v>
      </c>
      <c r="B454">
        <f t="shared" si="91"/>
        <v>-16.952651594654203</v>
      </c>
      <c r="C454">
        <f t="shared" si="105"/>
        <v>-16.922763328570383</v>
      </c>
      <c r="D454">
        <f t="shared" si="106"/>
        <v>-2.9888266083819559E-2</v>
      </c>
      <c r="E454">
        <f t="shared" si="92"/>
        <v>26.734089427563493</v>
      </c>
      <c r="F454">
        <f t="shared" si="92"/>
        <v>0.3239881307607137</v>
      </c>
      <c r="AE454" s="28">
        <f>'RIAA Reference'!B445</f>
        <v>14746.665686249664</v>
      </c>
      <c r="AF454" s="4">
        <f t="shared" si="97"/>
        <v>92656.033169733259</v>
      </c>
      <c r="AG454" s="28" t="str">
        <f t="shared" si="107"/>
        <v>327.048647199468j</v>
      </c>
      <c r="AH454" s="28" t="str">
        <f t="shared" si="108"/>
        <v>3320+107.926053575824j</v>
      </c>
      <c r="AI454" s="28" t="str">
        <f t="shared" si="109"/>
        <v>32.140468217394+322.805682192702j</v>
      </c>
      <c r="AJ454" s="28">
        <f t="shared" si="101"/>
        <v>26.734089427563493</v>
      </c>
      <c r="AK454" s="28">
        <f t="shared" si="102"/>
        <v>0.3239881307607137</v>
      </c>
      <c r="AL454" s="28">
        <f t="shared" si="110"/>
        <v>1.2134386919876894E-2</v>
      </c>
      <c r="AM454" s="28">
        <f t="shared" si="104"/>
        <v>-38.319643223131301</v>
      </c>
      <c r="AN454" s="28">
        <f t="shared" si="93"/>
        <v>-16.952651594654203</v>
      </c>
      <c r="AO454" s="4">
        <f>'RIAA Reference'!H445</f>
        <v>-16.922763328570383</v>
      </c>
      <c r="AP454" s="9">
        <f t="shared" si="94"/>
        <v>-2.9888266083819559E-2</v>
      </c>
    </row>
    <row r="455" spans="1:42" x14ac:dyDescent="0.35">
      <c r="A455">
        <f t="shared" si="90"/>
        <v>15220.500872771452</v>
      </c>
      <c r="B455">
        <f t="shared" si="91"/>
        <v>-17.222397043960097</v>
      </c>
      <c r="C455">
        <f t="shared" si="105"/>
        <v>-17.192364943341154</v>
      </c>
      <c r="D455">
        <f t="shared" si="106"/>
        <v>-3.0032100618942792E-2</v>
      </c>
      <c r="E455">
        <f t="shared" si="92"/>
        <v>26.732034739026126</v>
      </c>
      <c r="F455">
        <f t="shared" si="92"/>
        <v>0.31408111769173602</v>
      </c>
      <c r="AE455" s="28">
        <f>'RIAA Reference'!B446</f>
        <v>15220.500872771452</v>
      </c>
      <c r="AF455" s="4">
        <f t="shared" si="97"/>
        <v>95633.22745171166</v>
      </c>
      <c r="AG455" s="28" t="str">
        <f t="shared" si="107"/>
        <v>316.867171698574j</v>
      </c>
      <c r="AH455" s="28" t="str">
        <f t="shared" si="108"/>
        <v>3320+104.566166660529j</v>
      </c>
      <c r="AI455" s="28" t="str">
        <f t="shared" si="109"/>
        <v>30.2022000786699+313.004203497976j</v>
      </c>
      <c r="AJ455" s="28">
        <f t="shared" si="101"/>
        <v>26.732034739026126</v>
      </c>
      <c r="AK455" s="28">
        <f t="shared" si="102"/>
        <v>0.31408111769173602</v>
      </c>
      <c r="AL455" s="28">
        <f t="shared" si="110"/>
        <v>1.1763337741263483E-2</v>
      </c>
      <c r="AM455" s="28">
        <f t="shared" si="104"/>
        <v>-38.589388672437195</v>
      </c>
      <c r="AN455" s="28">
        <f t="shared" si="93"/>
        <v>-17.222397043960097</v>
      </c>
      <c r="AO455" s="4">
        <f>'RIAA Reference'!H446</f>
        <v>-17.192364943341154</v>
      </c>
      <c r="AP455" s="9">
        <f t="shared" si="94"/>
        <v>-3.0032100618942792E-2</v>
      </c>
    </row>
    <row r="456" spans="1:42" x14ac:dyDescent="0.35">
      <c r="A456">
        <f t="shared" si="90"/>
        <v>15711.198248946535</v>
      </c>
      <c r="B456">
        <f t="shared" si="91"/>
        <v>-17.493330796271106</v>
      </c>
      <c r="C456">
        <f t="shared" si="105"/>
        <v>-17.463162871044457</v>
      </c>
      <c r="D456">
        <f t="shared" si="106"/>
        <v>-3.0167925226649572E-2</v>
      </c>
      <c r="E456">
        <f t="shared" si="92"/>
        <v>26.730095747696691</v>
      </c>
      <c r="F456">
        <f t="shared" si="92"/>
        <v>0.30443539226873001</v>
      </c>
      <c r="AE456" s="28">
        <f>'RIAA Reference'!B447</f>
        <v>15711.198248946535</v>
      </c>
      <c r="AF456" s="4">
        <f t="shared" si="97"/>
        <v>98716.36999596651</v>
      </c>
      <c r="AG456" s="28" t="str">
        <f t="shared" si="107"/>
        <v>306.97067066251j</v>
      </c>
      <c r="AH456" s="28" t="str">
        <f t="shared" si="108"/>
        <v>3320+101.300321318628j</v>
      </c>
      <c r="AI456" s="28" t="str">
        <f t="shared" si="109"/>
        <v>28.373196981106+303.454978431578j</v>
      </c>
      <c r="AJ456" s="28">
        <f t="shared" si="101"/>
        <v>26.730095747696691</v>
      </c>
      <c r="AK456" s="28">
        <f t="shared" si="102"/>
        <v>0.30443539226873001</v>
      </c>
      <c r="AL456" s="28">
        <f t="shared" si="110"/>
        <v>1.1402074616806354E-2</v>
      </c>
      <c r="AM456" s="28">
        <f t="shared" si="104"/>
        <v>-38.860322424748205</v>
      </c>
      <c r="AN456" s="28">
        <f t="shared" si="93"/>
        <v>-17.493330796271106</v>
      </c>
      <c r="AO456" s="4">
        <f>'RIAA Reference'!H447</f>
        <v>-17.463162871044457</v>
      </c>
      <c r="AP456" s="9">
        <f t="shared" si="94"/>
        <v>-3.0167925226649572E-2</v>
      </c>
    </row>
    <row r="457" spans="1:42" x14ac:dyDescent="0.35">
      <c r="A457">
        <f t="shared" si="90"/>
        <v>16219.410925650243</v>
      </c>
      <c r="B457">
        <f t="shared" si="91"/>
        <v>-17.765440883791054</v>
      </c>
      <c r="C457">
        <f t="shared" si="105"/>
        <v>-17.735144745041559</v>
      </c>
      <c r="D457">
        <f t="shared" si="106"/>
        <v>-3.0296138749495327E-2</v>
      </c>
      <c r="E457">
        <f t="shared" si="92"/>
        <v>26.728266542296296</v>
      </c>
      <c r="F457">
        <f t="shared" si="92"/>
        <v>0.29504593515895344</v>
      </c>
      <c r="AE457" s="28">
        <f>'RIAA Reference'!B448</f>
        <v>16219.410925650243</v>
      </c>
      <c r="AF457" s="4">
        <f t="shared" si="97"/>
        <v>101909.56441915366</v>
      </c>
      <c r="AG457" s="28" t="str">
        <f t="shared" si="107"/>
        <v>297.352171758816j</v>
      </c>
      <c r="AH457" s="28" t="str">
        <f t="shared" si="108"/>
        <v>3320+98.1262166804093j</v>
      </c>
      <c r="AI457" s="28" t="str">
        <f t="shared" si="109"/>
        <v>26.6478620854916+294.153721914263j</v>
      </c>
      <c r="AJ457" s="28">
        <f t="shared" si="101"/>
        <v>26.728266542296296</v>
      </c>
      <c r="AK457" s="28">
        <f t="shared" si="102"/>
        <v>0.29504593515895344</v>
      </c>
      <c r="AL457" s="28">
        <f t="shared" si="110"/>
        <v>1.1050409556515086E-2</v>
      </c>
      <c r="AM457" s="28">
        <f t="shared" si="104"/>
        <v>-39.132432512268153</v>
      </c>
      <c r="AN457" s="28">
        <f t="shared" si="93"/>
        <v>-17.765440883791054</v>
      </c>
      <c r="AO457" s="4">
        <f>'RIAA Reference'!H448</f>
        <v>-17.735144745041559</v>
      </c>
      <c r="AP457" s="9">
        <f t="shared" si="94"/>
        <v>-3.0296138749495327E-2</v>
      </c>
    </row>
    <row r="458" spans="1:42" x14ac:dyDescent="0.35">
      <c r="A458">
        <f t="shared" si="90"/>
        <v>16745.819229216337</v>
      </c>
      <c r="B458">
        <f t="shared" si="91"/>
        <v>-18.038716048277831</v>
      </c>
      <c r="C458">
        <f t="shared" si="105"/>
        <v>-18.008298924197739</v>
      </c>
      <c r="D458">
        <f t="shared" si="106"/>
        <v>-3.0417124080091895E-2</v>
      </c>
      <c r="E458">
        <f t="shared" si="92"/>
        <v>26.726541465934766</v>
      </c>
      <c r="F458">
        <f t="shared" si="92"/>
        <v>0.28590771691430455</v>
      </c>
      <c r="AE458" s="28">
        <f>'RIAA Reference'!B449</f>
        <v>16745.819229216337</v>
      </c>
      <c r="AF458" s="4">
        <f t="shared" si="97"/>
        <v>105217.08533769747</v>
      </c>
      <c r="AG458" s="28" t="str">
        <f t="shared" si="107"/>
        <v>288.00484451524j</v>
      </c>
      <c r="AH458" s="28" t="str">
        <f t="shared" si="108"/>
        <v>3320+95.0415986900292j</v>
      </c>
      <c r="AI458" s="28" t="str">
        <f t="shared" si="109"/>
        <v>25.0208410344393+285.096083115224j</v>
      </c>
      <c r="AJ458" s="28">
        <f t="shared" si="101"/>
        <v>26.726541465934766</v>
      </c>
      <c r="AK458" s="28">
        <f t="shared" si="102"/>
        <v>0.28590771691430455</v>
      </c>
      <c r="AL458" s="28">
        <f t="shared" si="110"/>
        <v>1.0708154191547064E-2</v>
      </c>
      <c r="AM458" s="28">
        <f t="shared" si="104"/>
        <v>-39.405707676754929</v>
      </c>
      <c r="AN458" s="28">
        <f t="shared" si="93"/>
        <v>-18.038716048277831</v>
      </c>
      <c r="AO458" s="4">
        <f>'RIAA Reference'!H449</f>
        <v>-18.008298924197739</v>
      </c>
      <c r="AP458" s="9">
        <f t="shared" si="94"/>
        <v>-3.0417124080091895E-2</v>
      </c>
    </row>
    <row r="459" spans="1:42" x14ac:dyDescent="0.35">
      <c r="A459">
        <f t="shared" ref="A459:A462" si="111">AE459</f>
        <v>17291.131911304146</v>
      </c>
      <c r="B459">
        <f t="shared" ref="B459:B462" si="112">AN459</f>
        <v>-18.313145715342326</v>
      </c>
      <c r="C459">
        <f t="shared" ref="C459:C462" si="113">AO459</f>
        <v>-18.282614466904683</v>
      </c>
      <c r="D459">
        <f t="shared" ref="D459:D462" si="114">AP459</f>
        <v>-3.0531248437643654E-2</v>
      </c>
      <c r="E459">
        <f t="shared" si="92"/>
        <v>26.724915109311542</v>
      </c>
      <c r="F459">
        <f t="shared" si="92"/>
        <v>0.27701570673565701</v>
      </c>
      <c r="AE459" s="28">
        <f>'RIAA Reference'!B450</f>
        <v>17291.131911304146</v>
      </c>
      <c r="AF459" s="4">
        <f t="shared" si="97"/>
        <v>108643.38596961029</v>
      </c>
      <c r="AG459" s="28" t="str">
        <f t="shared" si="107"/>
        <v>278.921998173977j</v>
      </c>
      <c r="AH459" s="28" t="str">
        <f t="shared" si="108"/>
        <v>3320+92.0442593974124j</v>
      </c>
      <c r="AI459" s="28" t="str">
        <f t="shared" si="109"/>
        <v>23.4870152754963+276.277658000326j</v>
      </c>
      <c r="AJ459" s="28">
        <f t="shared" si="101"/>
        <v>26.724915109311542</v>
      </c>
      <c r="AK459" s="28">
        <f t="shared" si="102"/>
        <v>0.27701570673565701</v>
      </c>
      <c r="AL459" s="28">
        <f t="shared" si="110"/>
        <v>1.0375120102459043E-2</v>
      </c>
      <c r="AM459" s="28">
        <f t="shared" si="104"/>
        <v>-39.680137343819425</v>
      </c>
      <c r="AN459" s="28">
        <f t="shared" si="93"/>
        <v>-18.313145715342326</v>
      </c>
      <c r="AO459" s="4">
        <f>'RIAA Reference'!H450</f>
        <v>-18.282614466904683</v>
      </c>
      <c r="AP459" s="9">
        <f t="shared" si="94"/>
        <v>-3.0531248437643654E-2</v>
      </c>
    </row>
    <row r="460" spans="1:42" x14ac:dyDescent="0.35">
      <c r="A460">
        <f t="shared" si="111"/>
        <v>17856.087415773756</v>
      </c>
      <c r="B460">
        <f t="shared" si="112"/>
        <v>-18.588719969072127</v>
      </c>
      <c r="C460">
        <f t="shared" si="113"/>
        <v>-18.558081105392279</v>
      </c>
      <c r="D460">
        <f t="shared" si="114"/>
        <v>-3.0638863679847361E-2</v>
      </c>
      <c r="E460">
        <f t="shared" si="92"/>
        <v>26.723382303673951</v>
      </c>
      <c r="F460">
        <f t="shared" si="92"/>
        <v>0.2683648805652934</v>
      </c>
      <c r="AE460" s="28">
        <f>'RIAA Reference'!B451</f>
        <v>17856.087415773756</v>
      </c>
      <c r="AF460" s="4">
        <f t="shared" si="97"/>
        <v>112193.10609450398</v>
      </c>
      <c r="AG460" s="28" t="str">
        <f t="shared" si="107"/>
        <v>270.097079561244j</v>
      </c>
      <c r="AH460" s="28" t="str">
        <f t="shared" si="108"/>
        <v>3320+89.1320362552104j</v>
      </c>
      <c r="AI460" s="28" t="str">
        <f t="shared" si="109"/>
        <v>22.0414951803636+267.694000999609j</v>
      </c>
      <c r="AJ460" s="28">
        <f t="shared" si="101"/>
        <v>26.723382303673951</v>
      </c>
      <c r="AK460" s="28">
        <f t="shared" si="102"/>
        <v>0.2683648805652934</v>
      </c>
      <c r="AL460" s="28">
        <f t="shared" si="110"/>
        <v>1.0051119122295643E-2</v>
      </c>
      <c r="AM460" s="28">
        <f t="shared" si="104"/>
        <v>-39.955711597549225</v>
      </c>
      <c r="AN460" s="28">
        <f t="shared" si="93"/>
        <v>-18.588719969072127</v>
      </c>
      <c r="AO460" s="4">
        <f>'RIAA Reference'!H451</f>
        <v>-18.558081105392279</v>
      </c>
      <c r="AP460" s="9">
        <f t="shared" si="94"/>
        <v>-3.0638863679847361E-2</v>
      </c>
    </row>
    <row r="461" spans="1:42" x14ac:dyDescent="0.35">
      <c r="A461">
        <f t="shared" si="111"/>
        <v>18441.455205402912</v>
      </c>
      <c r="B461">
        <f t="shared" si="112"/>
        <v>-18.865429527046157</v>
      </c>
      <c r="C461">
        <f t="shared" si="113"/>
        <v>-18.834689220400563</v>
      </c>
      <c r="D461">
        <f t="shared" si="114"/>
        <v>-3.0740306645594018E-2</v>
      </c>
      <c r="E461">
        <f t="shared" si="92"/>
        <v>26.721938113593982</v>
      </c>
      <c r="F461">
        <f t="shared" si="92"/>
        <v>0.25995022854042282</v>
      </c>
      <c r="AE461" s="28">
        <f>'RIAA Reference'!B452</f>
        <v>18441.455205402912</v>
      </c>
      <c r="AF461" s="4">
        <f t="shared" si="97"/>
        <v>115871.08038959808</v>
      </c>
      <c r="AG461" s="28" t="str">
        <f t="shared" si="107"/>
        <v>261.523670972439j</v>
      </c>
      <c r="AH461" s="28" t="str">
        <f t="shared" si="108"/>
        <v>3320+86.3028114209049j</v>
      </c>
      <c r="AI461" s="28" t="str">
        <f t="shared" si="109"/>
        <v>20.6796130141899+259.34063583263j</v>
      </c>
      <c r="AJ461" s="28">
        <f t="shared" si="101"/>
        <v>26.721938113593982</v>
      </c>
      <c r="AK461" s="28">
        <f t="shared" si="102"/>
        <v>0.25995022854042282</v>
      </c>
      <c r="AL461" s="28">
        <f t="shared" si="110"/>
        <v>9.7359636157461557E-3</v>
      </c>
      <c r="AM461" s="28">
        <f t="shared" si="104"/>
        <v>-40.232421155523255</v>
      </c>
      <c r="AN461" s="28">
        <f t="shared" si="93"/>
        <v>-18.865429527046157</v>
      </c>
      <c r="AO461" s="4">
        <f>'RIAA Reference'!H452</f>
        <v>-18.834689220400563</v>
      </c>
      <c r="AP461" s="9">
        <f t="shared" si="94"/>
        <v>-3.0740306645594018E-2</v>
      </c>
    </row>
    <row r="462" spans="1:42" x14ac:dyDescent="0.35">
      <c r="A462">
        <f t="shared" si="111"/>
        <v>19048.037151424589</v>
      </c>
      <c r="B462">
        <f t="shared" si="112"/>
        <v>-19.143265715794602</v>
      </c>
      <c r="C462">
        <f t="shared" si="113"/>
        <v>-19.112429816272044</v>
      </c>
      <c r="D462">
        <f t="shared" si="114"/>
        <v>-3.0835899522557497E-2</v>
      </c>
      <c r="E462">
        <f t="shared" si="92"/>
        <v>26.720577829615468</v>
      </c>
      <c r="F462">
        <f t="shared" si="92"/>
        <v>0.25176676184038138</v>
      </c>
      <c r="AE462" s="28">
        <f>'RIAA Reference'!B453</f>
        <v>19048.037151424589</v>
      </c>
      <c r="AF462" s="4">
        <f t="shared" si="97"/>
        <v>119682.34716044187</v>
      </c>
      <c r="AG462" s="28" t="str">
        <f t="shared" si="107"/>
        <v>253.195488073167j</v>
      </c>
      <c r="AH462" s="28" t="str">
        <f t="shared" si="108"/>
        <v>3320+83.5545110641451j</v>
      </c>
      <c r="AI462" s="28" t="str">
        <f t="shared" si="109"/>
        <v>19.3969158033657+251.213065530615j</v>
      </c>
      <c r="AJ462" s="28">
        <f t="shared" si="101"/>
        <v>26.720577829615468</v>
      </c>
      <c r="AK462" s="28">
        <f t="shared" si="102"/>
        <v>0.25176676184038138</v>
      </c>
      <c r="AL462" s="28">
        <f t="shared" si="110"/>
        <v>9.4294667355947943E-3</v>
      </c>
      <c r="AM462" s="28">
        <f t="shared" si="104"/>
        <v>-40.5102573442717</v>
      </c>
      <c r="AN462" s="28">
        <f t="shared" si="93"/>
        <v>-19.143265715794602</v>
      </c>
      <c r="AO462" s="4">
        <f>'RIAA Reference'!H453</f>
        <v>-19.112429816272044</v>
      </c>
      <c r="AP462" s="9">
        <f t="shared" si="94"/>
        <v>-3.0835899522557497E-2</v>
      </c>
    </row>
    <row r="463" spans="1:42" x14ac:dyDescent="0.35">
      <c r="A463">
        <f>AE463</f>
        <v>19676.668989022772</v>
      </c>
      <c r="B463">
        <f>AN463</f>
        <v>-19.422220446752515</v>
      </c>
      <c r="C463">
        <f>AO463</f>
        <v>-19.391294496517247</v>
      </c>
      <c r="D463">
        <f>AP463</f>
        <v>-3.0925950235268118E-2</v>
      </c>
      <c r="E463">
        <f t="shared" si="92"/>
        <v>26.719296960819179</v>
      </c>
      <c r="F463">
        <f t="shared" si="92"/>
        <v>0.24380951895975919</v>
      </c>
      <c r="AE463" s="28">
        <f>'RIAA Reference'!B454</f>
        <v>19676.668989022772</v>
      </c>
      <c r="AF463" s="4">
        <f t="shared" si="97"/>
        <v>123632.15748606408</v>
      </c>
      <c r="AG463" s="28" t="str">
        <f t="shared" si="107"/>
        <v>245.106377816355j</v>
      </c>
      <c r="AH463" s="28" t="str">
        <f t="shared" si="108"/>
        <v>3320+80.8851046793971j</v>
      </c>
      <c r="AI463" s="28" t="str">
        <f t="shared" si="109"/>
        <v>18.1891581450823+243.306781694477j</v>
      </c>
      <c r="AJ463" s="28">
        <f t="shared" si="101"/>
        <v>26.719296960819179</v>
      </c>
      <c r="AK463" s="28">
        <f t="shared" si="102"/>
        <v>0.24380951895975919</v>
      </c>
      <c r="AL463" s="28">
        <f t="shared" si="110"/>
        <v>9.1314426576688985E-3</v>
      </c>
      <c r="AM463" s="28">
        <f t="shared" si="104"/>
        <v>-40.789212075229614</v>
      </c>
      <c r="AN463" s="28">
        <f t="shared" si="93"/>
        <v>-19.422220446752515</v>
      </c>
      <c r="AO463" s="4">
        <f>'RIAA Reference'!H454</f>
        <v>-19.391294496517247</v>
      </c>
      <c r="AP463" s="9">
        <f t="shared" si="94"/>
        <v>-3.0925950235268118E-2</v>
      </c>
    </row>
    <row r="464" spans="1:42" x14ac:dyDescent="0.35">
      <c r="A464">
        <f t="shared" ref="A464:A484" si="115">AE464</f>
        <v>20328.221842085961</v>
      </c>
      <c r="B464">
        <f t="shared" ref="B464:B484" si="116">AN464</f>
        <v>-19.70228619274658</v>
      </c>
      <c r="C464">
        <f t="shared" ref="C464:C484" si="117">AO464</f>
        <v>-19.671275439897126</v>
      </c>
      <c r="D464">
        <f t="shared" ref="D464:D484" si="118">AP464</f>
        <v>-3.1010752849454093E-2</v>
      </c>
      <c r="E464">
        <f t="shared" si="92"/>
        <v>26.718091227349284</v>
      </c>
      <c r="F464">
        <f t="shared" si="92"/>
        <v>0.23607357143899452</v>
      </c>
      <c r="AE464" s="28">
        <f>'RIAA Reference'!B455</f>
        <v>20328.221842085961</v>
      </c>
      <c r="AF464" s="4">
        <f t="shared" ref="AF464:AF481" si="119">AE464*2*PI()</f>
        <v>127725.98479928165</v>
      </c>
      <c r="AG464" s="28" t="str">
        <f t="shared" si="107"/>
        <v>237.250316375723j</v>
      </c>
      <c r="AH464" s="28" t="str">
        <f t="shared" si="108"/>
        <v>3320+78.2926044039884j</v>
      </c>
      <c r="AI464" s="28" t="str">
        <f t="shared" ref="AI464:AI481" si="120">IMDIV(1,IMSUM(IMDIV(1,AG464),IMDIV(1,AH464),IMDIV(1,$AI$13)))</f>
        <v>17.0522949971186+235.617273027552j</v>
      </c>
      <c r="AJ464" s="28">
        <f t="shared" si="101"/>
        <v>26.718091227349284</v>
      </c>
      <c r="AK464" s="28">
        <f t="shared" si="102"/>
        <v>0.23607357143899452</v>
      </c>
      <c r="AL464" s="28">
        <f t="shared" si="110"/>
        <v>8.8417067954679861E-3</v>
      </c>
      <c r="AM464" s="28">
        <f t="shared" ref="AM464:AM481" si="121">20*LOG(AL464)</f>
        <v>-41.069277821223679</v>
      </c>
      <c r="AN464" s="28">
        <f t="shared" si="93"/>
        <v>-19.70228619274658</v>
      </c>
      <c r="AO464" s="4">
        <f>'RIAA Reference'!H455</f>
        <v>-19.671275439897126</v>
      </c>
      <c r="AP464" s="9">
        <f t="shared" si="94"/>
        <v>-3.1010752849454093E-2</v>
      </c>
    </row>
    <row r="465" spans="1:42" x14ac:dyDescent="0.35">
      <c r="A465">
        <f t="shared" si="115"/>
        <v>21003.603820693599</v>
      </c>
      <c r="B465">
        <f t="shared" si="116"/>
        <v>-19.983455965048233</v>
      </c>
      <c r="C465">
        <f t="shared" si="117"/>
        <v>-19.952365377059795</v>
      </c>
      <c r="D465">
        <f t="shared" si="118"/>
        <v>-3.1090587988437335E-2</v>
      </c>
      <c r="E465">
        <f t="shared" si="92"/>
        <v>26.716956552937766</v>
      </c>
      <c r="F465">
        <f t="shared" si="92"/>
        <v>0.22855402908322806</v>
      </c>
      <c r="AE465" s="28">
        <f>'RIAA Reference'!B456</f>
        <v>21003.603820693599</v>
      </c>
      <c r="AF465" s="4">
        <f t="shared" si="119"/>
        <v>131969.53492400303</v>
      </c>
      <c r="AG465" s="28" t="str">
        <f t="shared" si="107"/>
        <v>229.621407095818j</v>
      </c>
      <c r="AH465" s="28" t="str">
        <f t="shared" si="108"/>
        <v>3320+75.77506434162j</v>
      </c>
      <c r="AI465" s="28" t="str">
        <f t="shared" si="120"/>
        <v>15.9824744818653+228.140033181381j</v>
      </c>
      <c r="AJ465" s="28">
        <f t="shared" si="101"/>
        <v>26.716956552937766</v>
      </c>
      <c r="AK465" s="28">
        <f t="shared" si="102"/>
        <v>0.22855402908322806</v>
      </c>
      <c r="AL465" s="28">
        <f t="shared" si="110"/>
        <v>8.5600759956264809E-3</v>
      </c>
      <c r="AM465" s="28">
        <f t="shared" si="121"/>
        <v>-41.350447593525331</v>
      </c>
      <c r="AN465" s="28">
        <f t="shared" si="93"/>
        <v>-19.983455965048233</v>
      </c>
      <c r="AO465" s="4">
        <f>'RIAA Reference'!H456</f>
        <v>-19.952365377059795</v>
      </c>
      <c r="AP465" s="9">
        <f t="shared" si="94"/>
        <v>-3.1090587988437335E-2</v>
      </c>
    </row>
    <row r="466" spans="1:42" x14ac:dyDescent="0.35">
      <c r="A466">
        <f t="shared" si="115"/>
        <v>21703.761694989997</v>
      </c>
      <c r="B466">
        <f t="shared" si="116"/>
        <v>-20.265723291019452</v>
      </c>
      <c r="C466">
        <f t="shared" si="117"/>
        <v>-20.234557567760966</v>
      </c>
      <c r="D466">
        <f t="shared" si="118"/>
        <v>-3.1165723258485656E-2</v>
      </c>
      <c r="E466">
        <f t="shared" si="92"/>
        <v>26.715889057459915</v>
      </c>
      <c r="F466">
        <f t="shared" si="92"/>
        <v>0.22124604469935147</v>
      </c>
      <c r="AE466" s="28">
        <f>'RIAA Reference'!B457</f>
        <v>21703.761694989997</v>
      </c>
      <c r="AF466" s="4">
        <f t="shared" si="119"/>
        <v>136368.75659248827</v>
      </c>
      <c r="AG466" s="28" t="str">
        <f t="shared" si="107"/>
        <v>222.213878458869j</v>
      </c>
      <c r="AH466" s="28" t="str">
        <f t="shared" si="108"/>
        <v>3320+73.3305798914268j</v>
      </c>
      <c r="AI466" s="28" t="str">
        <f t="shared" si="120"/>
        <v>14.9760307344943+220.870567952211j</v>
      </c>
      <c r="AJ466" s="28">
        <f t="shared" si="101"/>
        <v>26.715889057459915</v>
      </c>
      <c r="AK466" s="28">
        <f t="shared" si="102"/>
        <v>0.22124604469935147</v>
      </c>
      <c r="AL466" s="28">
        <f t="shared" si="110"/>
        <v>8.2863687153315029E-3</v>
      </c>
      <c r="AM466" s="28">
        <f t="shared" si="121"/>
        <v>-41.63271491949655</v>
      </c>
      <c r="AN466" s="28">
        <f t="shared" si="93"/>
        <v>-20.265723291019452</v>
      </c>
      <c r="AO466" s="4">
        <f>'RIAA Reference'!H457</f>
        <v>-20.234557567760966</v>
      </c>
      <c r="AP466" s="9">
        <f t="shared" si="94"/>
        <v>-3.1165723258485656E-2</v>
      </c>
    </row>
    <row r="467" spans="1:42" x14ac:dyDescent="0.35">
      <c r="A467">
        <f t="shared" si="115"/>
        <v>22429.682649299099</v>
      </c>
      <c r="B467">
        <f t="shared" si="116"/>
        <v>-20.549082192373934</v>
      </c>
      <c r="C467">
        <f t="shared" si="117"/>
        <v>-20.517845778693832</v>
      </c>
      <c r="D467">
        <f t="shared" si="118"/>
        <v>-3.1236413680101549E-2</v>
      </c>
      <c r="E467">
        <f t="shared" si="92"/>
        <v>26.714885049551299</v>
      </c>
      <c r="F467">
        <f t="shared" si="92"/>
        <v>0.21414481838017607</v>
      </c>
      <c r="AE467" s="28">
        <f>'RIAA Reference'!B458</f>
        <v>22429.682649299099</v>
      </c>
      <c r="AF467" s="4">
        <f t="shared" si="119"/>
        <v>140929.852466777</v>
      </c>
      <c r="AG467" s="28" t="str">
        <f t="shared" si="107"/>
        <v>215.022082068623j</v>
      </c>
      <c r="AH467" s="28" t="str">
        <f t="shared" si="108"/>
        <v>3320+70.9572870826457j</v>
      </c>
      <c r="AI467" s="28" t="str">
        <f t="shared" si="120"/>
        <v>14.0294768213932+213.804401864942j</v>
      </c>
      <c r="AJ467" s="28">
        <f t="shared" si="101"/>
        <v>26.714885049551299</v>
      </c>
      <c r="AK467" s="28">
        <f t="shared" si="102"/>
        <v>0.21414481838017607</v>
      </c>
      <c r="AL467" s="28">
        <f t="shared" si="110"/>
        <v>8.0204051827781186E-3</v>
      </c>
      <c r="AM467" s="28">
        <f t="shared" si="121"/>
        <v>-41.916073820851032</v>
      </c>
      <c r="AN467" s="28">
        <f t="shared" si="93"/>
        <v>-20.549082192373934</v>
      </c>
      <c r="AO467" s="4">
        <f>'RIAA Reference'!H458</f>
        <v>-20.517845778693832</v>
      </c>
      <c r="AP467" s="9">
        <f t="shared" si="94"/>
        <v>-3.1236413680101549E-2</v>
      </c>
    </row>
    <row r="468" spans="1:42" x14ac:dyDescent="0.35">
      <c r="A468">
        <f t="shared" si="115"/>
        <v>23182.396120530044</v>
      </c>
      <c r="B468">
        <f t="shared" si="116"/>
        <v>-20.833527164068013</v>
      </c>
      <c r="C468">
        <f t="shared" si="117"/>
        <v>-20.802224261945788</v>
      </c>
      <c r="D468">
        <f t="shared" si="118"/>
        <v>-3.1302902122224197E-2</v>
      </c>
      <c r="E468">
        <f t="shared" si="92"/>
        <v>26.713941019309377</v>
      </c>
      <c r="F468">
        <f t="shared" si="92"/>
        <v>0.20724560136365525</v>
      </c>
      <c r="AE468" s="28">
        <f>'RIAA Reference'!B459</f>
        <v>23182.396120530044</v>
      </c>
      <c r="AF468" s="4">
        <f t="shared" si="119"/>
        <v>145659.29068973142</v>
      </c>
      <c r="AG468" s="28" t="str">
        <f t="shared" si="107"/>
        <v>208.040490651425j</v>
      </c>
      <c r="AH468" s="28" t="str">
        <f t="shared" si="108"/>
        <v>3320+68.6533619149703j</v>
      </c>
      <c r="AI468" s="28" t="str">
        <f t="shared" si="120"/>
        <v>13.1394977515293+206.937084180308j</v>
      </c>
      <c r="AJ468" s="28">
        <f t="shared" si="101"/>
        <v>26.713941019309377</v>
      </c>
      <c r="AK468" s="28">
        <f t="shared" si="102"/>
        <v>0.20724560136365525</v>
      </c>
      <c r="AL468" s="28">
        <f t="shared" si="110"/>
        <v>7.7620075417099517E-3</v>
      </c>
      <c r="AM468" s="28">
        <f t="shared" si="121"/>
        <v>-42.200518792545111</v>
      </c>
      <c r="AN468" s="28">
        <f t="shared" si="93"/>
        <v>-20.833527164068013</v>
      </c>
      <c r="AO468" s="4">
        <f>'RIAA Reference'!H459</f>
        <v>-20.802224261945788</v>
      </c>
      <c r="AP468" s="9">
        <f t="shared" si="94"/>
        <v>-3.1302902122224197E-2</v>
      </c>
    </row>
    <row r="469" spans="1:42" x14ac:dyDescent="0.35">
      <c r="A469">
        <f t="shared" si="115"/>
        <v>23962.975725144675</v>
      </c>
      <c r="B469">
        <f t="shared" si="116"/>
        <v>-21.119053153834525</v>
      </c>
      <c r="C469">
        <f t="shared" si="117"/>
        <v>-21.087687734097145</v>
      </c>
      <c r="D469">
        <f t="shared" si="118"/>
        <v>-3.1365419737380051E-2</v>
      </c>
      <c r="E469">
        <f t="shared" ref="E469:F484" si="122">AJ469</f>
        <v>26.713053631103552</v>
      </c>
      <c r="F469">
        <f t="shared" si="122"/>
        <v>0.20054369949399853</v>
      </c>
      <c r="AE469" s="28">
        <f>'RIAA Reference'!B460</f>
        <v>23962.975725144675</v>
      </c>
      <c r="AF469" s="4">
        <f t="shared" si="119"/>
        <v>150563.8169925301</v>
      </c>
      <c r="AG469" s="28" t="str">
        <f t="shared" si="107"/>
        <v>201.263696074693j</v>
      </c>
      <c r="AH469" s="28" t="str">
        <f t="shared" si="108"/>
        <v>3320+66.4170197046488j</v>
      </c>
      <c r="AI469" s="28" t="str">
        <f t="shared" si="120"/>
        <v>12.3029436002326+200.264194359874j</v>
      </c>
      <c r="AJ469" s="28">
        <f t="shared" si="101"/>
        <v>26.713053631103552</v>
      </c>
      <c r="AK469" s="28">
        <f t="shared" si="102"/>
        <v>0.20054369949399853</v>
      </c>
      <c r="AL469" s="28">
        <f t="shared" si="110"/>
        <v>7.5109999810486373E-3</v>
      </c>
      <c r="AM469" s="28">
        <f t="shared" si="121"/>
        <v>-42.486044782311623</v>
      </c>
      <c r="AN469" s="28">
        <f t="shared" ref="AN469:AN484" si="123">AM469-$AM$15+$AO$15</f>
        <v>-21.119053153834525</v>
      </c>
      <c r="AO469" s="4">
        <f>'RIAA Reference'!H460</f>
        <v>-21.087687734097145</v>
      </c>
      <c r="AP469" s="9">
        <f t="shared" ref="AP469:AP484" si="124">AN469-AO469</f>
        <v>-3.1365419737380051E-2</v>
      </c>
    </row>
    <row r="470" spans="1:42" x14ac:dyDescent="0.35">
      <c r="A470">
        <f t="shared" si="115"/>
        <v>24772.541279180296</v>
      </c>
      <c r="B470">
        <f t="shared" si="116"/>
        <v>-21.405655542365647</v>
      </c>
      <c r="C470">
        <f t="shared" si="117"/>
        <v>-21.374231355970728</v>
      </c>
      <c r="D470">
        <f t="shared" si="118"/>
        <v>-3.1424186394918507E-2</v>
      </c>
      <c r="E470">
        <f t="shared" si="122"/>
        <v>26.712219716510852</v>
      </c>
      <c r="F470">
        <f t="shared" si="122"/>
        <v>0.19403447631041124</v>
      </c>
      <c r="AE470" s="28">
        <f>'RIAA Reference'!B461</f>
        <v>24772.541279180296</v>
      </c>
      <c r="AF470" s="4">
        <f t="shared" si="119"/>
        <v>155650.46738684541</v>
      </c>
      <c r="AG470" s="28" t="str">
        <f t="shared" si="107"/>
        <v>194.686407383004j</v>
      </c>
      <c r="AH470" s="28" t="str">
        <f t="shared" si="108"/>
        <v>3320+64.2465144363912j</v>
      </c>
      <c r="AI470" s="28" t="str">
        <f t="shared" si="120"/>
        <v>11.5168227620072+193.78134702226j</v>
      </c>
      <c r="AJ470" s="28">
        <f t="shared" ref="AJ470:AJ484" si="125">IF(G453&lt;&gt;"",IMABS(IMSUM(AI470,$AI$9))/1000-$G$4,IMABS(IMSUM(AI470,$AI$9))/1000)</f>
        <v>26.712219716510852</v>
      </c>
      <c r="AK470" s="28">
        <f t="shared" ref="AK470:AK484" si="126">IMABS(IMDIV(1,IMSUM(IMDIV(1,AI470),IMDIV(1,$AI$9))))/1000</f>
        <v>0.19403447631041124</v>
      </c>
      <c r="AL470" s="28">
        <f t="shared" si="110"/>
        <v>7.2672088505771996E-3</v>
      </c>
      <c r="AM470" s="28">
        <f t="shared" si="121"/>
        <v>-42.772647170842745</v>
      </c>
      <c r="AN470" s="28">
        <f t="shared" si="123"/>
        <v>-21.405655542365647</v>
      </c>
      <c r="AO470" s="4">
        <f>'RIAA Reference'!H461</f>
        <v>-21.374231355970728</v>
      </c>
      <c r="AP470" s="9">
        <f t="shared" si="124"/>
        <v>-3.1424186394918507E-2</v>
      </c>
    </row>
    <row r="471" spans="1:42" x14ac:dyDescent="0.35">
      <c r="A471">
        <f t="shared" si="115"/>
        <v>25612.260916064119</v>
      </c>
      <c r="B471">
        <f t="shared" si="116"/>
        <v>-21.69333012415051</v>
      </c>
      <c r="C471">
        <f t="shared" si="117"/>
        <v>-21.661850713038781</v>
      </c>
      <c r="D471">
        <f t="shared" si="118"/>
        <v>-3.1479411111728695E-2</v>
      </c>
      <c r="E471">
        <f t="shared" si="122"/>
        <v>26.711436267394099</v>
      </c>
      <c r="F471">
        <f t="shared" si="122"/>
        <v>0.18771335578803705</v>
      </c>
      <c r="AE471" s="28">
        <f>'RIAA Reference'!B462</f>
        <v>25612.260916064119</v>
      </c>
      <c r="AF471" s="4">
        <f t="shared" si="119"/>
        <v>160926.58147146404</v>
      </c>
      <c r="AG471" s="28" t="str">
        <f t="shared" si="107"/>
        <v>188.303448851946j</v>
      </c>
      <c r="AH471" s="28" t="str">
        <f t="shared" si="108"/>
        <v>3320+62.1401381211421j</v>
      </c>
      <c r="AI471" s="28" t="str">
        <f t="shared" si="120"/>
        <v>10.7782953463553+187.484196422665j</v>
      </c>
      <c r="AJ471" s="28">
        <f t="shared" si="125"/>
        <v>26.711436267394099</v>
      </c>
      <c r="AK471" s="28">
        <f t="shared" si="126"/>
        <v>0.18771335578803705</v>
      </c>
      <c r="AL471" s="28">
        <f t="shared" si="110"/>
        <v>7.030462763596884E-3</v>
      </c>
      <c r="AM471" s="28">
        <f t="shared" si="121"/>
        <v>-43.060321752627608</v>
      </c>
      <c r="AN471" s="28">
        <f t="shared" si="123"/>
        <v>-21.69333012415051</v>
      </c>
      <c r="AO471" s="4">
        <f>'RIAA Reference'!H462</f>
        <v>-21.661850713038781</v>
      </c>
      <c r="AP471" s="9">
        <f t="shared" si="124"/>
        <v>-3.1479411111728695E-2</v>
      </c>
    </row>
    <row r="472" spans="1:42" x14ac:dyDescent="0.35">
      <c r="A472">
        <f t="shared" si="115"/>
        <v>26483.353307205474</v>
      </c>
      <c r="B472">
        <f t="shared" si="116"/>
        <v>-21.982073088966285</v>
      </c>
      <c r="C472">
        <f t="shared" si="117"/>
        <v>-21.950541796488924</v>
      </c>
      <c r="D472">
        <f t="shared" si="118"/>
        <v>-3.1531292477360751E-2</v>
      </c>
      <c r="E472">
        <f t="shared" si="122"/>
        <v>26.710700429135017</v>
      </c>
      <c r="F472">
        <f t="shared" si="122"/>
        <v>0.18157582475458775</v>
      </c>
      <c r="AE472" s="28">
        <f>'RIAA Reference'!B463</f>
        <v>26483.353307205474</v>
      </c>
      <c r="AF472" s="4">
        <f t="shared" si="119"/>
        <v>166399.81638467935</v>
      </c>
      <c r="AG472" s="28" t="str">
        <f t="shared" si="107"/>
        <v>182.109758059927j</v>
      </c>
      <c r="AH472" s="28" t="str">
        <f t="shared" si="108"/>
        <v>3320+60.096220159776j</v>
      </c>
      <c r="AI472" s="28" t="str">
        <f t="shared" si="120"/>
        <v>10.0846667282331+181.368440486496j</v>
      </c>
      <c r="AJ472" s="28">
        <f t="shared" si="125"/>
        <v>26.710700429135017</v>
      </c>
      <c r="AK472" s="28">
        <f t="shared" si="126"/>
        <v>0.18157582475458775</v>
      </c>
      <c r="AL472" s="28">
        <f t="shared" si="110"/>
        <v>6.8005926874377554E-3</v>
      </c>
      <c r="AM472" s="28">
        <f t="shared" si="121"/>
        <v>-43.349064717443383</v>
      </c>
      <c r="AN472" s="28">
        <f t="shared" si="123"/>
        <v>-21.982073088966285</v>
      </c>
      <c r="AO472" s="4">
        <f>'RIAA Reference'!H463</f>
        <v>-21.950541796488924</v>
      </c>
      <c r="AP472" s="9">
        <f t="shared" si="124"/>
        <v>-3.1531292477360751E-2</v>
      </c>
    </row>
    <row r="473" spans="1:42" x14ac:dyDescent="0.35">
      <c r="A473">
        <f t="shared" si="115"/>
        <v>27387.089990621</v>
      </c>
      <c r="B473">
        <f t="shared" si="116"/>
        <v>-22.271881004022266</v>
      </c>
      <c r="C473">
        <f t="shared" si="117"/>
        <v>-22.240300984948767</v>
      </c>
      <c r="D473">
        <f t="shared" si="118"/>
        <v>-3.1580019073498278E-2</v>
      </c>
      <c r="E473">
        <f t="shared" si="122"/>
        <v>26.71000949403431</v>
      </c>
      <c r="F473">
        <f t="shared" si="122"/>
        <v>0.17561743500495738</v>
      </c>
      <c r="AE473" s="28">
        <f>'RIAA Reference'!B464</f>
        <v>27387.089990621</v>
      </c>
      <c r="AF473" s="4">
        <f t="shared" si="119"/>
        <v>172078.16143547499</v>
      </c>
      <c r="AG473" s="28" t="str">
        <f t="shared" si="107"/>
        <v>176.100383978086j</v>
      </c>
      <c r="AH473" s="28" t="str">
        <f t="shared" si="108"/>
        <v>3320+58.1131267127685j</v>
      </c>
      <c r="AI473" s="28" t="str">
        <f t="shared" si="120"/>
        <v>9.43338126261206+175.429824426493j</v>
      </c>
      <c r="AJ473" s="28">
        <f t="shared" si="125"/>
        <v>26.71000949403431</v>
      </c>
      <c r="AK473" s="28">
        <f t="shared" si="126"/>
        <v>0.17561743500495738</v>
      </c>
      <c r="AL473" s="28">
        <f t="shared" si="110"/>
        <v>6.5774320226575679E-3</v>
      </c>
      <c r="AM473" s="28">
        <f t="shared" si="121"/>
        <v>-43.638872632499364</v>
      </c>
      <c r="AN473" s="28">
        <f t="shared" si="123"/>
        <v>-22.271881004022266</v>
      </c>
      <c r="AO473" s="4">
        <f>'RIAA Reference'!H464</f>
        <v>-22.240300984948767</v>
      </c>
      <c r="AP473" s="9">
        <f t="shared" si="124"/>
        <v>-3.1580019073498278E-2</v>
      </c>
    </row>
    <row r="474" spans="1:42" x14ac:dyDescent="0.35">
      <c r="A474">
        <f t="shared" si="115"/>
        <v>28324.797813128251</v>
      </c>
      <c r="B474">
        <f t="shared" si="116"/>
        <v>-22.562750796751335</v>
      </c>
      <c r="C474">
        <f t="shared" si="117"/>
        <v>-22.531125026865446</v>
      </c>
      <c r="D474">
        <f t="shared" si="118"/>
        <v>-3.1625769885888388E-2</v>
      </c>
      <c r="E474">
        <f t="shared" si="122"/>
        <v>26.709360894885414</v>
      </c>
      <c r="F474">
        <f t="shared" si="122"/>
        <v>0.16983380513501636</v>
      </c>
      <c r="AE474" s="28">
        <f>'RIAA Reference'!B465</f>
        <v>28324.797813128251</v>
      </c>
      <c r="AF474" s="4">
        <f t="shared" si="119"/>
        <v>177969.95344827991</v>
      </c>
      <c r="AG474" s="28" t="str">
        <f t="shared" si="107"/>
        <v>170.270485078464j</v>
      </c>
      <c r="AH474" s="28" t="str">
        <f t="shared" si="108"/>
        <v>3320+56.1892600758932j</v>
      </c>
      <c r="AI474" s="28" t="str">
        <f t="shared" si="120"/>
        <v>8.82201617069922+169.664143971401j</v>
      </c>
      <c r="AJ474" s="28">
        <f t="shared" si="125"/>
        <v>26.709360894885414</v>
      </c>
      <c r="AK474" s="28">
        <f t="shared" si="126"/>
        <v>0.16983380513501636</v>
      </c>
      <c r="AL474" s="28">
        <f t="shared" si="110"/>
        <v>6.3608166717234686E-3</v>
      </c>
      <c r="AM474" s="28">
        <f t="shared" si="121"/>
        <v>-43.929742425228433</v>
      </c>
      <c r="AN474" s="28">
        <f t="shared" si="123"/>
        <v>-22.562750796751335</v>
      </c>
      <c r="AO474" s="4">
        <f>'RIAA Reference'!H465</f>
        <v>-22.531125026865446</v>
      </c>
      <c r="AP474" s="9">
        <f t="shared" si="124"/>
        <v>-3.1625769885888388E-2</v>
      </c>
    </row>
    <row r="475" spans="1:42" x14ac:dyDescent="0.35">
      <c r="A475">
        <f t="shared" si="115"/>
        <v>29297.861491943007</v>
      </c>
      <c r="B475">
        <f t="shared" si="116"/>
        <v>-22.854679738242648</v>
      </c>
      <c r="C475">
        <f t="shared" si="117"/>
        <v>-22.823011023534757</v>
      </c>
      <c r="D475">
        <f t="shared" si="118"/>
        <v>-3.1668714707890899E-2</v>
      </c>
      <c r="E475">
        <f t="shared" si="122"/>
        <v>26.708752198731137</v>
      </c>
      <c r="F475">
        <f t="shared" si="122"/>
        <v>0.16422062211468308</v>
      </c>
      <c r="AE475" s="28">
        <f>'RIAA Reference'!B466</f>
        <v>29297.861491943007</v>
      </c>
      <c r="AF475" s="4">
        <f t="shared" si="119"/>
        <v>184083.89285795888</v>
      </c>
      <c r="AG475" s="28" t="str">
        <f t="shared" si="107"/>
        <v>164.615327460575j</v>
      </c>
      <c r="AH475" s="28" t="str">
        <f t="shared" si="108"/>
        <v>3320+54.3230580619897j</v>
      </c>
      <c r="AI475" s="28" t="str">
        <f t="shared" si="120"/>
        <v>8.24827560364662+164.067248232871j</v>
      </c>
      <c r="AJ475" s="28">
        <f t="shared" si="125"/>
        <v>26.708752198731137</v>
      </c>
      <c r="AK475" s="28">
        <f t="shared" si="126"/>
        <v>0.16422062211468308</v>
      </c>
      <c r="AL475" s="28">
        <f t="shared" si="110"/>
        <v>6.1505850979282047E-3</v>
      </c>
      <c r="AM475" s="28">
        <f t="shared" si="121"/>
        <v>-44.221671366719747</v>
      </c>
      <c r="AN475" s="28">
        <f t="shared" si="123"/>
        <v>-22.854679738242648</v>
      </c>
      <c r="AO475" s="4">
        <f>'RIAA Reference'!H466</f>
        <v>-22.823011023534757</v>
      </c>
      <c r="AP475" s="9">
        <f t="shared" si="124"/>
        <v>-3.1668714707890899E-2</v>
      </c>
    </row>
    <row r="476" spans="1:42" x14ac:dyDescent="0.35">
      <c r="A476">
        <f t="shared" si="115"/>
        <v>30307.7263018263</v>
      </c>
      <c r="B476">
        <f t="shared" si="116"/>
        <v>-23.147665427306134</v>
      </c>
      <c r="C476">
        <f t="shared" si="117"/>
        <v>-23.115956412771311</v>
      </c>
      <c r="D476">
        <f t="shared" si="118"/>
        <v>-3.1709014534822444E-2</v>
      </c>
      <c r="E476">
        <f t="shared" si="122"/>
        <v>26.708181100807131</v>
      </c>
      <c r="F476">
        <f t="shared" si="122"/>
        <v>0.15877364261925303</v>
      </c>
      <c r="AE476" s="28">
        <f>'RIAA Reference'!B467</f>
        <v>30307.7263018263</v>
      </c>
      <c r="AF476" s="4">
        <f t="shared" si="119"/>
        <v>190429.0605936553</v>
      </c>
      <c r="AG476" s="28" t="str">
        <f t="shared" si="107"/>
        <v>159.130282996523j</v>
      </c>
      <c r="AH476" s="28" t="str">
        <f t="shared" si="108"/>
        <v>3320+52.5129933888524j</v>
      </c>
      <c r="AI476" s="28" t="str">
        <f t="shared" si="120"/>
        <v>7.70998488804095+158.635042235918j</v>
      </c>
      <c r="AJ476" s="28">
        <f t="shared" si="125"/>
        <v>26.708181100807131</v>
      </c>
      <c r="AK476" s="28">
        <f t="shared" si="126"/>
        <v>0.15877364261925303</v>
      </c>
      <c r="AL476" s="28">
        <f t="shared" si="110"/>
        <v>5.9465783752529278E-3</v>
      </c>
      <c r="AM476" s="28">
        <f t="shared" si="121"/>
        <v>-44.514657055783232</v>
      </c>
      <c r="AN476" s="28">
        <f t="shared" si="123"/>
        <v>-23.147665427306134</v>
      </c>
      <c r="AO476" s="4">
        <f>'RIAA Reference'!H467</f>
        <v>-23.115956412771311</v>
      </c>
      <c r="AP476" s="9">
        <f t="shared" si="124"/>
        <v>-3.1709014534822444E-2</v>
      </c>
    </row>
    <row r="477" spans="1:42" x14ac:dyDescent="0.35">
      <c r="A477">
        <f t="shared" si="115"/>
        <v>31355.90089426345</v>
      </c>
      <c r="B477">
        <f t="shared" si="116"/>
        <v>-23.441705775159516</v>
      </c>
      <c r="C477">
        <f t="shared" si="117"/>
        <v>-23.409958953210872</v>
      </c>
      <c r="D477">
        <f t="shared" si="118"/>
        <v>-3.174682194864431E-2</v>
      </c>
      <c r="E477">
        <f t="shared" si="122"/>
        <v>26.707645418675629</v>
      </c>
      <c r="F477">
        <f t="shared" si="122"/>
        <v>0.15348869413693075</v>
      </c>
      <c r="AE477" s="28">
        <f>'RIAA Reference'!B468</f>
        <v>31355.90089426345</v>
      </c>
      <c r="AF477" s="4">
        <f t="shared" si="119"/>
        <v>197014.93579221537</v>
      </c>
      <c r="AG477" s="28" t="str">
        <f t="shared" si="107"/>
        <v>153.810827494773j</v>
      </c>
      <c r="AH477" s="28" t="str">
        <f t="shared" si="108"/>
        <v>3320+50.7575730732752j</v>
      </c>
      <c r="AI477" s="28" t="str">
        <f t="shared" si="120"/>
        <v>7.20508495609685+153.3634891369j</v>
      </c>
      <c r="AJ477" s="28">
        <f t="shared" si="125"/>
        <v>26.707645418675629</v>
      </c>
      <c r="AK477" s="28">
        <f t="shared" si="126"/>
        <v>0.15348869413693075</v>
      </c>
      <c r="AL477" s="28">
        <f t="shared" si="110"/>
        <v>5.7486402298476055E-3</v>
      </c>
      <c r="AM477" s="28">
        <f t="shared" si="121"/>
        <v>-44.808697403636614</v>
      </c>
      <c r="AN477" s="28">
        <f t="shared" si="123"/>
        <v>-23.441705775159516</v>
      </c>
      <c r="AO477" s="4">
        <f>'RIAA Reference'!H468</f>
        <v>-23.409958953210872</v>
      </c>
      <c r="AP477" s="9">
        <f t="shared" si="124"/>
        <v>-3.174682194864431E-2</v>
      </c>
    </row>
    <row r="478" spans="1:42" x14ac:dyDescent="0.35">
      <c r="A478">
        <f t="shared" si="115"/>
        <v>32443.960255504968</v>
      </c>
      <c r="B478">
        <f t="shared" si="116"/>
        <v>-23.73679899072501</v>
      </c>
      <c r="C478">
        <f t="shared" si="117"/>
        <v>-23.705016709233234</v>
      </c>
      <c r="D478">
        <f t="shared" si="118"/>
        <v>-3.1782281491775422E-2</v>
      </c>
      <c r="E478">
        <f t="shared" si="122"/>
        <v>26.707143086552581</v>
      </c>
      <c r="F478">
        <f t="shared" si="122"/>
        <v>0.14836167586948276</v>
      </c>
      <c r="AE478" s="28">
        <f>'RIAA Reference'!B469</f>
        <v>32443.960255504968</v>
      </c>
      <c r="AF478" s="4">
        <f t="shared" si="119"/>
        <v>203851.41438410728</v>
      </c>
      <c r="AG478" s="28" t="str">
        <f t="shared" si="107"/>
        <v>148.652538882717j</v>
      </c>
      <c r="AH478" s="28" t="str">
        <f t="shared" si="108"/>
        <v>3320+49.0553378312965j</v>
      </c>
      <c r="AI478" s="28" t="str">
        <f t="shared" si="120"/>
        <v>6.73162696226676+148.248612151725j</v>
      </c>
      <c r="AJ478" s="28">
        <f t="shared" si="125"/>
        <v>26.707143086552581</v>
      </c>
      <c r="AK478" s="28">
        <f t="shared" si="126"/>
        <v>0.14836167586948276</v>
      </c>
      <c r="AL478" s="28">
        <f t="shared" si="110"/>
        <v>5.5566170737633988E-3</v>
      </c>
      <c r="AM478" s="28">
        <f t="shared" si="121"/>
        <v>-45.103790619202108</v>
      </c>
      <c r="AN478" s="28">
        <f t="shared" si="123"/>
        <v>-23.73679899072501</v>
      </c>
      <c r="AO478" s="4">
        <f>'RIAA Reference'!H469</f>
        <v>-23.705016709233234</v>
      </c>
      <c r="AP478" s="9">
        <f t="shared" si="124"/>
        <v>-3.1782281491775422E-2</v>
      </c>
    </row>
    <row r="479" spans="1:42" x14ac:dyDescent="0.35">
      <c r="A479">
        <f t="shared" si="115"/>
        <v>33573.548810671236</v>
      </c>
      <c r="B479">
        <f t="shared" si="116"/>
        <v>-24.032943566524299</v>
      </c>
      <c r="C479">
        <f t="shared" si="117"/>
        <v>-24.001128036493377</v>
      </c>
      <c r="D479">
        <f t="shared" si="118"/>
        <v>-3.181553003092219E-2</v>
      </c>
      <c r="E479">
        <f t="shared" si="122"/>
        <v>26.706672149829025</v>
      </c>
      <c r="F479">
        <f t="shared" si="122"/>
        <v>0.14338855944190967</v>
      </c>
      <c r="AE479" s="28">
        <f>'RIAA Reference'!B470</f>
        <v>33573.548810671236</v>
      </c>
      <c r="AF479" s="4">
        <f t="shared" si="119"/>
        <v>210948.82859708619</v>
      </c>
      <c r="AG479" s="28" t="str">
        <f t="shared" si="107"/>
        <v>143.651095408116j</v>
      </c>
      <c r="AH479" s="28" t="str">
        <f t="shared" si="108"/>
        <v>3320+47.4048614846782j</v>
      </c>
      <c r="AI479" s="28" t="str">
        <f t="shared" si="120"/>
        <v>6.28776708691181+143.286496215659j</v>
      </c>
      <c r="AJ479" s="28">
        <f t="shared" si="125"/>
        <v>26.706672149829025</v>
      </c>
      <c r="AK479" s="28">
        <f t="shared" si="126"/>
        <v>0.14338855944190967</v>
      </c>
      <c r="AL479" s="28">
        <f t="shared" si="110"/>
        <v>5.3703580315321827E-3</v>
      </c>
      <c r="AM479" s="28">
        <f t="shared" si="121"/>
        <v>-45.399935195001397</v>
      </c>
      <c r="AN479" s="28">
        <f t="shared" si="123"/>
        <v>-24.032943566524299</v>
      </c>
      <c r="AO479" s="4">
        <f>'RIAA Reference'!H470</f>
        <v>-24.001128036493377</v>
      </c>
      <c r="AP479" s="9">
        <f t="shared" si="124"/>
        <v>-3.181553003092219E-2</v>
      </c>
    </row>
    <row r="480" spans="1:42" x14ac:dyDescent="0.35">
      <c r="A480">
        <f t="shared" si="115"/>
        <v>34746.383681514548</v>
      </c>
      <c r="B480">
        <f t="shared" si="116"/>
        <v>-24.330138265156688</v>
      </c>
      <c r="C480">
        <f t="shared" si="117"/>
        <v>-24.298291568047546</v>
      </c>
      <c r="D480">
        <f t="shared" si="118"/>
        <v>-3.1846697109141786E-2</v>
      </c>
      <c r="E480">
        <f t="shared" si="122"/>
        <v>26.706230759786848</v>
      </c>
      <c r="F480">
        <f t="shared" si="122"/>
        <v>0.13856538943612753</v>
      </c>
      <c r="AE480" s="28">
        <f>'RIAA Reference'!B471</f>
        <v>34746.383681514548</v>
      </c>
      <c r="AF480" s="4">
        <f t="shared" si="119"/>
        <v>218317.96742531675</v>
      </c>
      <c r="AG480" s="28" t="str">
        <f t="shared" si="107"/>
        <v>138.802273859555j</v>
      </c>
      <c r="AH480" s="28" t="str">
        <f t="shared" si="108"/>
        <v>3320+45.8047503736533j</v>
      </c>
      <c r="AI480" s="28" t="str">
        <f t="shared" si="120"/>
        <v>5.87176152674411+138.473289394929j</v>
      </c>
      <c r="AJ480" s="28">
        <f t="shared" si="125"/>
        <v>26.706230759786848</v>
      </c>
      <c r="AK480" s="28">
        <f t="shared" si="126"/>
        <v>0.13856538943612753</v>
      </c>
      <c r="AL480" s="28">
        <f t="shared" si="110"/>
        <v>5.1897149601546188E-3</v>
      </c>
      <c r="AM480" s="28">
        <f t="shared" si="121"/>
        <v>-45.697129893633786</v>
      </c>
      <c r="AN480" s="28">
        <f t="shared" si="123"/>
        <v>-24.330138265156688</v>
      </c>
      <c r="AO480" s="4">
        <f>'RIAA Reference'!H471</f>
        <v>-24.298291568047546</v>
      </c>
      <c r="AP480" s="9">
        <f t="shared" si="124"/>
        <v>-3.1846697109141786E-2</v>
      </c>
    </row>
    <row r="481" spans="1:42" x14ac:dyDescent="0.35">
      <c r="A481">
        <f t="shared" si="115"/>
        <v>35964.258105845867</v>
      </c>
      <c r="B481">
        <f t="shared" si="116"/>
        <v>-24.628382106346645</v>
      </c>
      <c r="C481">
        <f t="shared" si="117"/>
        <v>-24.596506201059849</v>
      </c>
      <c r="D481">
        <f t="shared" si="118"/>
        <v>-3.1875905286796069E-2</v>
      </c>
      <c r="E481">
        <f t="shared" si="122"/>
        <v>26.705817168507796</v>
      </c>
      <c r="F481">
        <f t="shared" si="122"/>
        <v>0.13388828376269427</v>
      </c>
      <c r="AE481" s="28">
        <f>'RIAA Reference'!B472</f>
        <v>35964.258105845867</v>
      </c>
      <c r="AF481" s="4">
        <f t="shared" si="119"/>
        <v>225970.0981142651</v>
      </c>
      <c r="AG481" s="28" t="str">
        <f t="shared" si="107"/>
        <v>134.101947805975j</v>
      </c>
      <c r="AH481" s="28" t="str">
        <f t="shared" si="108"/>
        <v>3320+44.2536427759719j</v>
      </c>
      <c r="AI481" s="28" t="str">
        <f t="shared" si="120"/>
        <v>5.48196167093057+133.805204069074j</v>
      </c>
      <c r="AJ481" s="28">
        <f t="shared" si="125"/>
        <v>26.705817168507796</v>
      </c>
      <c r="AK481" s="28">
        <f t="shared" si="126"/>
        <v>0.13388828376269427</v>
      </c>
      <c r="AL481" s="28">
        <f t="shared" si="110"/>
        <v>5.0145424630222537E-3</v>
      </c>
      <c r="AM481" s="28">
        <f t="shared" si="121"/>
        <v>-45.995373734823744</v>
      </c>
      <c r="AN481" s="28">
        <f t="shared" si="123"/>
        <v>-24.628382106346645</v>
      </c>
      <c r="AO481" s="4">
        <f>'RIAA Reference'!H472</f>
        <v>-24.596506201059849</v>
      </c>
      <c r="AP481" s="9">
        <f t="shared" si="124"/>
        <v>-3.1875905286796069E-2</v>
      </c>
    </row>
    <row r="482" spans="1:42" x14ac:dyDescent="0.35">
      <c r="A482">
        <f t="shared" si="115"/>
        <v>37229.045027070853</v>
      </c>
      <c r="B482">
        <f t="shared" si="116"/>
        <v>-24.927674354545193</v>
      </c>
      <c r="C482">
        <f t="shared" si="117"/>
        <v>-24.895771084074223</v>
      </c>
      <c r="D482">
        <f t="shared" si="118"/>
        <v>-3.1903270470969858E-2</v>
      </c>
      <c r="E482">
        <f t="shared" si="122"/>
        <v>26.705429723974621</v>
      </c>
      <c r="F482">
        <f t="shared" si="122"/>
        <v>0.12935343388373324</v>
      </c>
      <c r="AE482" s="28">
        <f>'RIAA Reference'!B473</f>
        <v>37229.045027070853</v>
      </c>
      <c r="AF482" s="4">
        <f t="shared" ref="AF482:AF484" si="127">AE482*2*PI()</f>
        <v>233916.98871441884</v>
      </c>
      <c r="AG482" s="28" t="str">
        <f t="shared" si="107"/>
        <v>129.546085855381j</v>
      </c>
      <c r="AH482" s="28" t="str">
        <f t="shared" si="108"/>
        <v>3320+42.7502083322757j</v>
      </c>
      <c r="AI482" s="28" t="str">
        <f t="shared" ref="AI482:AI484" si="128">IMDIV(1,IMSUM(IMDIV(1,AG482),IMDIV(1,AH482),IMDIV(1,$AI$13)))</f>
        <v>5.11680946104354+129.278517901877j</v>
      </c>
      <c r="AJ482" s="28">
        <f t="shared" si="125"/>
        <v>26.705429723974621</v>
      </c>
      <c r="AK482" s="28">
        <f t="shared" si="126"/>
        <v>0.12935343388373324</v>
      </c>
      <c r="AL482" s="28">
        <f t="shared" si="110"/>
        <v>4.8446978982671814E-3</v>
      </c>
      <c r="AM482" s="28">
        <f t="shared" ref="AM482:AM484" si="129">20*LOG(AL482)</f>
        <v>-46.294665983022291</v>
      </c>
      <c r="AN482" s="28">
        <f t="shared" si="123"/>
        <v>-24.927674354545193</v>
      </c>
      <c r="AO482" s="4">
        <f>'RIAA Reference'!H473</f>
        <v>-24.895771084074223</v>
      </c>
      <c r="AP482" s="9">
        <f t="shared" si="124"/>
        <v>-3.1903270470969858E-2</v>
      </c>
    </row>
    <row r="483" spans="1:42" x14ac:dyDescent="0.35">
      <c r="A483">
        <f t="shared" si="115"/>
        <v>38542.700862743171</v>
      </c>
      <c r="B483">
        <f t="shared" si="116"/>
        <v>-25.228014507070096</v>
      </c>
      <c r="C483">
        <f t="shared" si="117"/>
        <v>-25.196085604836469</v>
      </c>
      <c r="D483">
        <f t="shared" si="118"/>
        <v>-3.1928902233627099E-2</v>
      </c>
      <c r="E483">
        <f t="shared" si="122"/>
        <v>26.705066865362234</v>
      </c>
      <c r="F483">
        <f t="shared" si="122"/>
        <v>0.12495710489941607</v>
      </c>
      <c r="AE483" s="28">
        <f>'RIAA Reference'!B474</f>
        <v>38542.700862743171</v>
      </c>
      <c r="AF483" s="4">
        <f t="shared" si="127"/>
        <v>242170.93175980586</v>
      </c>
      <c r="AG483" s="28" t="str">
        <f t="shared" si="107"/>
        <v>125.130749932804j</v>
      </c>
      <c r="AH483" s="28" t="str">
        <f t="shared" si="108"/>
        <v>3320+41.2931474778252j</v>
      </c>
      <c r="AI483" s="28" t="str">
        <f t="shared" si="128"/>
        <v>4.77483293243162+124.889574617588j</v>
      </c>
      <c r="AJ483" s="28">
        <f t="shared" si="125"/>
        <v>26.705066865362234</v>
      </c>
      <c r="AK483" s="28">
        <f t="shared" si="126"/>
        <v>0.12495710489941607</v>
      </c>
      <c r="AL483" s="28">
        <f t="shared" si="110"/>
        <v>4.6800413820006059E-3</v>
      </c>
      <c r="AM483" s="28">
        <f t="shared" si="129"/>
        <v>-46.595006135547195</v>
      </c>
      <c r="AN483" s="28">
        <f t="shared" si="123"/>
        <v>-25.228014507070096</v>
      </c>
      <c r="AO483" s="4">
        <f>'RIAA Reference'!H474</f>
        <v>-25.196085604836469</v>
      </c>
      <c r="AP483" s="9">
        <f t="shared" si="124"/>
        <v>-3.1928902233627099E-2</v>
      </c>
    </row>
    <row r="484" spans="1:42" x14ac:dyDescent="0.35">
      <c r="A484">
        <f t="shared" si="115"/>
        <v>39907.269461529861</v>
      </c>
      <c r="B484">
        <f t="shared" si="116"/>
        <v>-25.52940228276756</v>
      </c>
      <c r="C484">
        <f t="shared" si="117"/>
        <v>-25.497449378649783</v>
      </c>
      <c r="D484">
        <f t="shared" si="118"/>
        <v>-3.1952904117776626E-2</v>
      </c>
      <c r="E484">
        <f t="shared" si="122"/>
        <v>26.704727118515375</v>
      </c>
      <c r="F484">
        <f t="shared" si="122"/>
        <v>0.12069563550950876</v>
      </c>
      <c r="AE484" s="28">
        <f>'RIAA Reference'!B475</f>
        <v>39907.269461529861</v>
      </c>
      <c r="AF484" s="4">
        <f t="shared" si="127"/>
        <v>250744.76913034101</v>
      </c>
      <c r="AG484" s="28" t="str">
        <f t="shared" si="107"/>
        <v>120.852093577587j</v>
      </c>
      <c r="AH484" s="28" t="str">
        <f t="shared" si="108"/>
        <v>3320+39.8811908806036j</v>
      </c>
      <c r="AI484" s="28" t="str">
        <f t="shared" si="128"/>
        <v>4.45464193406589+120.634784598121j</v>
      </c>
      <c r="AJ484" s="28">
        <f t="shared" si="125"/>
        <v>26.704727118515375</v>
      </c>
      <c r="AK484" s="28">
        <f t="shared" si="126"/>
        <v>0.12069563550950876</v>
      </c>
      <c r="AL484" s="28">
        <f t="shared" si="110"/>
        <v>4.5204357868729996E-3</v>
      </c>
      <c r="AM484" s="28">
        <f t="shared" si="129"/>
        <v>-46.896393911244658</v>
      </c>
      <c r="AN484" s="28">
        <f t="shared" si="123"/>
        <v>-25.52940228276756</v>
      </c>
      <c r="AO484" s="4">
        <f>'RIAA Reference'!H475</f>
        <v>-25.497449378649783</v>
      </c>
      <c r="AP484" s="9">
        <f t="shared" si="124"/>
        <v>-3.1952904117776626E-2</v>
      </c>
    </row>
    <row r="485" spans="1:42" x14ac:dyDescent="0.35">
      <c r="AE485" s="28"/>
      <c r="AG485" s="28"/>
      <c r="AH485" s="28"/>
      <c r="AI485" s="28"/>
      <c r="AJ485" s="28"/>
      <c r="AK485" s="28"/>
      <c r="AL485" s="28"/>
      <c r="AM485" s="28"/>
      <c r="AN485" s="28"/>
    </row>
    <row r="486" spans="1:42" x14ac:dyDescent="0.35">
      <c r="AE486" s="28"/>
      <c r="AG486" s="28"/>
      <c r="AH486" s="28"/>
      <c r="AI486" s="28"/>
      <c r="AJ486" s="28"/>
      <c r="AK486" s="28"/>
      <c r="AL486" s="28"/>
      <c r="AM486" s="28"/>
      <c r="AN486" s="28"/>
    </row>
    <row r="487" spans="1:42" x14ac:dyDescent="0.35">
      <c r="AE487" s="28"/>
      <c r="AG487" s="28"/>
      <c r="AH487" s="28"/>
      <c r="AI487" s="28"/>
      <c r="AJ487" s="28"/>
      <c r="AK487" s="28"/>
      <c r="AL487" s="28"/>
      <c r="AM487" s="28"/>
      <c r="AN487" s="28"/>
    </row>
    <row r="488" spans="1:42" x14ac:dyDescent="0.35">
      <c r="AE488" s="28"/>
      <c r="AG488" s="28"/>
      <c r="AH488" s="28"/>
      <c r="AI488" s="28"/>
      <c r="AJ488" s="28"/>
      <c r="AK488" s="28"/>
      <c r="AL488" s="28"/>
      <c r="AM488" s="28"/>
      <c r="AN488" s="28"/>
    </row>
    <row r="489" spans="1:42" x14ac:dyDescent="0.35">
      <c r="AE489" s="28"/>
      <c r="AG489" s="28"/>
      <c r="AH489" s="28"/>
      <c r="AI489" s="28"/>
      <c r="AJ489" s="28"/>
      <c r="AK489" s="28"/>
      <c r="AL489" s="28"/>
      <c r="AM489" s="28"/>
      <c r="AN489" s="28"/>
    </row>
    <row r="490" spans="1:42" x14ac:dyDescent="0.35">
      <c r="AE490" s="28"/>
      <c r="AG490" s="28"/>
      <c r="AH490" s="28"/>
      <c r="AI490" s="28"/>
      <c r="AJ490" s="28"/>
      <c r="AK490" s="28"/>
      <c r="AL490" s="28"/>
      <c r="AM490" s="28"/>
      <c r="AN490" s="28"/>
    </row>
    <row r="491" spans="1:42" x14ac:dyDescent="0.35">
      <c r="AE491" s="28"/>
      <c r="AG491" s="28"/>
      <c r="AH491" s="28"/>
      <c r="AI491" s="28"/>
      <c r="AJ491" s="28"/>
      <c r="AK491" s="28"/>
      <c r="AL491" s="28"/>
      <c r="AM491" s="28"/>
      <c r="AN491" s="28"/>
    </row>
    <row r="492" spans="1:42" x14ac:dyDescent="0.35">
      <c r="AE492" s="28"/>
      <c r="AG492" s="28"/>
      <c r="AH492" s="28"/>
      <c r="AI492" s="28"/>
      <c r="AJ492" s="28"/>
      <c r="AK492" s="28"/>
      <c r="AL492" s="28"/>
      <c r="AM492" s="28"/>
      <c r="AN492" s="28"/>
    </row>
    <row r="493" spans="1:42" x14ac:dyDescent="0.35">
      <c r="AE493" s="28"/>
      <c r="AG493" s="28"/>
      <c r="AH493" s="28"/>
      <c r="AI493" s="28"/>
      <c r="AJ493" s="28"/>
      <c r="AK493" s="28"/>
      <c r="AL493" s="28"/>
      <c r="AM493" s="28"/>
      <c r="AN493" s="28"/>
    </row>
    <row r="494" spans="1:42" x14ac:dyDescent="0.35">
      <c r="AE494" s="28"/>
      <c r="AG494" s="28"/>
      <c r="AH494" s="28"/>
      <c r="AI494" s="28"/>
      <c r="AJ494" s="28"/>
      <c r="AK494" s="28"/>
      <c r="AL494" s="28"/>
      <c r="AM494" s="28"/>
      <c r="AN494" s="28"/>
    </row>
    <row r="495" spans="1:42" x14ac:dyDescent="0.35">
      <c r="AE495" s="28"/>
      <c r="AG495" s="28"/>
      <c r="AH495" s="28"/>
      <c r="AI495" s="28"/>
      <c r="AJ495" s="28"/>
      <c r="AK495" s="28"/>
      <c r="AL495" s="28"/>
      <c r="AM495" s="28"/>
      <c r="AN495" s="28"/>
    </row>
    <row r="496" spans="1:42" x14ac:dyDescent="0.35">
      <c r="AE496" s="28"/>
      <c r="AG496" s="28"/>
      <c r="AH496" s="28"/>
      <c r="AI496" s="28"/>
      <c r="AJ496" s="28"/>
      <c r="AK496" s="28"/>
      <c r="AL496" s="28"/>
      <c r="AM496" s="28"/>
      <c r="AN496" s="28"/>
    </row>
    <row r="497" spans="31:40" x14ac:dyDescent="0.35">
      <c r="AE497" s="28"/>
      <c r="AG497" s="28"/>
      <c r="AH497" s="28"/>
      <c r="AI497" s="28"/>
      <c r="AJ497" s="28"/>
      <c r="AK497" s="28"/>
      <c r="AL497" s="28"/>
      <c r="AM497" s="28"/>
      <c r="AN497" s="28"/>
    </row>
    <row r="498" spans="31:40" x14ac:dyDescent="0.35">
      <c r="AE498" s="28"/>
      <c r="AG498" s="28"/>
      <c r="AH498" s="28"/>
      <c r="AI498" s="28"/>
      <c r="AJ498" s="28"/>
      <c r="AK498" s="28"/>
      <c r="AL498" s="28"/>
      <c r="AM498" s="28"/>
      <c r="AN498" s="28"/>
    </row>
    <row r="499" spans="31:40" x14ac:dyDescent="0.35">
      <c r="AE499" s="28"/>
      <c r="AG499" s="28"/>
      <c r="AH499" s="28"/>
      <c r="AI499" s="28"/>
      <c r="AJ499" s="28"/>
      <c r="AK499" s="28"/>
      <c r="AL499" s="28"/>
      <c r="AM499" s="28"/>
      <c r="AN499" s="28"/>
    </row>
    <row r="500" spans="31:40" x14ac:dyDescent="0.35">
      <c r="AE500" s="28"/>
      <c r="AG500" s="28"/>
      <c r="AH500" s="28"/>
      <c r="AI500" s="28"/>
      <c r="AJ500" s="28"/>
      <c r="AK500" s="28"/>
      <c r="AL500" s="28"/>
      <c r="AM500" s="28"/>
      <c r="AN500" s="28"/>
    </row>
    <row r="501" spans="31:40" x14ac:dyDescent="0.35">
      <c r="AE501" s="28"/>
      <c r="AG501" s="28"/>
      <c r="AH501" s="28"/>
      <c r="AI501" s="28"/>
      <c r="AJ501" s="28"/>
      <c r="AK501" s="28"/>
      <c r="AL501" s="28"/>
      <c r="AM501" s="28"/>
      <c r="AN501" s="28"/>
    </row>
    <row r="502" spans="31:40" x14ac:dyDescent="0.35">
      <c r="AE502" s="28"/>
      <c r="AG502" s="28"/>
      <c r="AH502" s="28"/>
      <c r="AI502" s="28"/>
      <c r="AJ502" s="28"/>
      <c r="AK502" s="28"/>
      <c r="AL502" s="28"/>
      <c r="AM502" s="28"/>
      <c r="AN502" s="28"/>
    </row>
    <row r="503" spans="31:40" x14ac:dyDescent="0.35">
      <c r="AE503" s="28"/>
      <c r="AG503" s="28"/>
      <c r="AH503" s="28"/>
      <c r="AI503" s="28"/>
      <c r="AJ503" s="28"/>
      <c r="AK503" s="28"/>
      <c r="AL503" s="28"/>
      <c r="AM503" s="28"/>
      <c r="AN503" s="28"/>
    </row>
    <row r="504" spans="31:40" x14ac:dyDescent="0.35">
      <c r="AE504" s="28"/>
      <c r="AG504" s="28"/>
      <c r="AH504" s="28"/>
      <c r="AI504" s="28"/>
      <c r="AJ504" s="28"/>
      <c r="AK504" s="28"/>
      <c r="AL504" s="28"/>
      <c r="AM504" s="28"/>
      <c r="AN504" s="28"/>
    </row>
    <row r="505" spans="31:40" x14ac:dyDescent="0.35">
      <c r="AE505" s="28"/>
      <c r="AG505" s="28"/>
      <c r="AH505" s="28"/>
      <c r="AI505" s="28"/>
      <c r="AJ505" s="28"/>
      <c r="AK505" s="28"/>
      <c r="AL505" s="28"/>
      <c r="AM505" s="28"/>
      <c r="AN505" s="28"/>
    </row>
    <row r="506" spans="31:40" x14ac:dyDescent="0.35">
      <c r="AE506" s="28"/>
      <c r="AG506" s="28"/>
      <c r="AH506" s="28"/>
      <c r="AI506" s="28"/>
      <c r="AJ506" s="28"/>
      <c r="AK506" s="28"/>
      <c r="AL506" s="28"/>
      <c r="AM506" s="28"/>
      <c r="AN506" s="28"/>
    </row>
    <row r="507" spans="31:40" x14ac:dyDescent="0.35">
      <c r="AE507" s="28"/>
      <c r="AG507" s="28"/>
      <c r="AH507" s="28"/>
      <c r="AI507" s="28"/>
      <c r="AJ507" s="28"/>
      <c r="AK507" s="28"/>
      <c r="AL507" s="28"/>
      <c r="AM507" s="28"/>
      <c r="AN507" s="28"/>
    </row>
    <row r="508" spans="31:40" x14ac:dyDescent="0.35">
      <c r="AE508" s="28"/>
      <c r="AG508" s="28"/>
      <c r="AH508" s="28"/>
      <c r="AI508" s="28"/>
      <c r="AJ508" s="28"/>
      <c r="AK508" s="28"/>
      <c r="AL508" s="28"/>
      <c r="AM508" s="28"/>
      <c r="AN508" s="28"/>
    </row>
    <row r="509" spans="31:40" x14ac:dyDescent="0.35">
      <c r="AE509" s="28"/>
      <c r="AG509" s="28"/>
      <c r="AH509" s="28"/>
      <c r="AI509" s="28"/>
      <c r="AJ509" s="28"/>
      <c r="AK509" s="28"/>
      <c r="AL509" s="28"/>
      <c r="AM509" s="28"/>
      <c r="AN509" s="2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0"/>
  <sheetViews>
    <sheetView workbookViewId="0">
      <selection activeCell="B12" sqref="B12:B500"/>
    </sheetView>
  </sheetViews>
  <sheetFormatPr defaultRowHeight="14.5" x14ac:dyDescent="0.35"/>
  <cols>
    <col min="7" max="7" width="9.1796875" style="4"/>
    <col min="9" max="9" width="9.1796875" style="4"/>
  </cols>
  <sheetData>
    <row r="2" spans="1:9" x14ac:dyDescent="0.35">
      <c r="B2" t="s">
        <v>15</v>
      </c>
    </row>
    <row r="4" spans="1:9" x14ac:dyDescent="0.35">
      <c r="B4" s="1" t="s">
        <v>0</v>
      </c>
      <c r="C4" s="2">
        <v>7.4999999999999993E-5</v>
      </c>
      <c r="D4" s="3" t="s">
        <v>1</v>
      </c>
    </row>
    <row r="5" spans="1:9" x14ac:dyDescent="0.35">
      <c r="B5" s="5" t="s">
        <v>2</v>
      </c>
      <c r="C5" s="6">
        <v>3.1799999999999998E-4</v>
      </c>
      <c r="D5" s="7" t="s">
        <v>1</v>
      </c>
    </row>
    <row r="6" spans="1:9" x14ac:dyDescent="0.35">
      <c r="B6" s="5" t="s">
        <v>3</v>
      </c>
      <c r="C6" s="6">
        <v>3.1800000000000001E-3</v>
      </c>
      <c r="D6" s="7" t="s">
        <v>1</v>
      </c>
    </row>
    <row r="7" spans="1:9" x14ac:dyDescent="0.35">
      <c r="B7" s="10" t="s">
        <v>4</v>
      </c>
      <c r="C7" s="11">
        <v>3.18E-6</v>
      </c>
      <c r="D7" s="12" t="s">
        <v>1</v>
      </c>
      <c r="E7" s="4" t="s">
        <v>17</v>
      </c>
      <c r="F7" s="4"/>
      <c r="H7">
        <f>H345</f>
        <v>8.7848869594396986E-2</v>
      </c>
    </row>
    <row r="9" spans="1:9" x14ac:dyDescent="0.35">
      <c r="A9" s="8"/>
      <c r="B9" s="8"/>
      <c r="C9" s="8"/>
      <c r="D9" s="8"/>
      <c r="E9" s="8"/>
      <c r="F9" s="8"/>
      <c r="G9" s="9"/>
      <c r="H9" s="8"/>
      <c r="I9" s="9"/>
    </row>
    <row r="10" spans="1:9" x14ac:dyDescent="0.35">
      <c r="B10" t="s">
        <v>5</v>
      </c>
      <c r="D10" t="s">
        <v>16</v>
      </c>
      <c r="H10" t="s">
        <v>6</v>
      </c>
    </row>
    <row r="11" spans="1:9" x14ac:dyDescent="0.35"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s="4" t="s">
        <v>12</v>
      </c>
      <c r="H11" t="s">
        <v>13</v>
      </c>
      <c r="I11" s="4" t="s">
        <v>14</v>
      </c>
    </row>
    <row r="12" spans="1:9" x14ac:dyDescent="0.35">
      <c r="A12" s="8"/>
      <c r="B12" s="8">
        <f>10^(10^(ROW(B1)/700))</f>
        <v>10.076154622923717</v>
      </c>
      <c r="C12" s="8">
        <f>2*PI()*B12</f>
        <v>63.310346679623962</v>
      </c>
      <c r="D12" s="8">
        <f t="shared" ref="D12:D75" si="0">10*LOG(1+(C12*$C$4)^2)</f>
        <v>9.791547287424806E-5</v>
      </c>
      <c r="E12" s="8">
        <f t="shared" ref="E12:E75" si="1">10*LOG(1+1/(C12*$C$5)^2)</f>
        <v>33.92372371529212</v>
      </c>
      <c r="F12" s="8">
        <f t="shared" ref="F12:F75" si="2">10*LOG(1+1/(C12*$C$6)^2)</f>
        <v>14.094520352409068</v>
      </c>
      <c r="G12" s="9">
        <f t="shared" ref="G12:G75" si="3">10*LOG(1+(C12*$C$7)^2)</f>
        <v>1.7603050094962929E-7</v>
      </c>
      <c r="H12" s="8">
        <f>E12-D12-F12</f>
        <v>19.829105447410178</v>
      </c>
      <c r="I12" s="9">
        <f>H12+G12</f>
        <v>19.829105623440679</v>
      </c>
    </row>
    <row r="13" spans="1:9" x14ac:dyDescent="0.35">
      <c r="A13" s="8"/>
      <c r="B13" s="8">
        <f t="shared" ref="B13:B76" si="4">10^(10^(ROW(B2)/700))</f>
        <v>10.153142988809352</v>
      </c>
      <c r="C13" s="8">
        <f t="shared" ref="C13:C76" si="5">2*PI()*B13</f>
        <v>63.794078848980348</v>
      </c>
      <c r="D13" s="8">
        <f t="shared" si="0"/>
        <v>9.9417447561587482E-5</v>
      </c>
      <c r="E13" s="8">
        <f t="shared" si="1"/>
        <v>33.857637123314092</v>
      </c>
      <c r="F13" s="8">
        <f t="shared" si="2"/>
        <v>14.031001060686812</v>
      </c>
      <c r="G13" s="9">
        <f t="shared" si="3"/>
        <v>1.7873075275153635E-7</v>
      </c>
      <c r="H13" s="8">
        <f t="shared" ref="H13:H76" si="6">E13-D13-F13</f>
        <v>19.826536645179715</v>
      </c>
      <c r="I13" s="9">
        <f t="shared" ref="I13:I76" si="7">H13+G13</f>
        <v>19.826536823910466</v>
      </c>
    </row>
    <row r="14" spans="1:9" x14ac:dyDescent="0.35">
      <c r="A14" s="8"/>
      <c r="B14" s="8">
        <f t="shared" si="4"/>
        <v>10.230976174247843</v>
      </c>
      <c r="C14" s="8">
        <f t="shared" si="5"/>
        <v>64.283119176138456</v>
      </c>
      <c r="D14" s="8">
        <f t="shared" si="0"/>
        <v>1.009475246462399E-4</v>
      </c>
      <c r="E14" s="8">
        <f t="shared" si="1"/>
        <v>33.791333203615935</v>
      </c>
      <c r="F14" s="8">
        <f t="shared" si="2"/>
        <v>13.967310884766373</v>
      </c>
      <c r="G14" s="9">
        <f t="shared" si="3"/>
        <v>1.8148152759428122E-7</v>
      </c>
      <c r="H14" s="8">
        <f t="shared" si="6"/>
        <v>19.823921371324918</v>
      </c>
      <c r="I14" s="9">
        <f t="shared" si="7"/>
        <v>19.823921552806446</v>
      </c>
    </row>
    <row r="15" spans="1:9" x14ac:dyDescent="0.35">
      <c r="A15" s="8"/>
      <c r="B15" s="8">
        <f t="shared" si="4"/>
        <v>10.309665426406353</v>
      </c>
      <c r="C15" s="8">
        <f t="shared" si="5"/>
        <v>64.777538329133762</v>
      </c>
      <c r="D15" s="8">
        <f t="shared" si="0"/>
        <v>1.0250630823540084E-4</v>
      </c>
      <c r="E15" s="8">
        <f t="shared" si="1"/>
        <v>33.724811249324816</v>
      </c>
      <c r="F15" s="8">
        <f t="shared" si="2"/>
        <v>13.903450062279921</v>
      </c>
      <c r="G15" s="9">
        <f t="shared" si="3"/>
        <v>1.8428391131044917E-7</v>
      </c>
      <c r="H15" s="8">
        <f t="shared" si="6"/>
        <v>19.821258680736655</v>
      </c>
      <c r="I15" s="9">
        <f t="shared" si="7"/>
        <v>19.821258865020567</v>
      </c>
    </row>
    <row r="16" spans="1:9" x14ac:dyDescent="0.35">
      <c r="A16" s="8"/>
      <c r="B16" s="8">
        <f t="shared" si="4"/>
        <v>10.389222165987816</v>
      </c>
      <c r="C16" s="8">
        <f t="shared" si="5"/>
        <v>65.277408066359115</v>
      </c>
      <c r="D16" s="8">
        <f t="shared" si="0"/>
        <v>1.0409441694376049E-4</v>
      </c>
      <c r="E16" s="8">
        <f t="shared" si="1"/>
        <v>33.658070551463368</v>
      </c>
      <c r="F16" s="8">
        <f t="shared" si="2"/>
        <v>13.839418849467675</v>
      </c>
      <c r="G16" s="9">
        <f t="shared" si="3"/>
        <v>1.8713901769811617E-7</v>
      </c>
      <c r="H16" s="8">
        <f t="shared" si="6"/>
        <v>19.818547607578751</v>
      </c>
      <c r="I16" s="9">
        <f t="shared" si="7"/>
        <v>19.81854779471777</v>
      </c>
    </row>
    <row r="17" spans="1:9" x14ac:dyDescent="0.35">
      <c r="A17" s="8"/>
      <c r="B17" s="8">
        <f t="shared" si="4"/>
        <v>10.469657990247171</v>
      </c>
      <c r="C17" s="8">
        <f t="shared" si="5"/>
        <v>65.782801255516375</v>
      </c>
      <c r="D17" s="8">
        <f t="shared" si="0"/>
        <v>1.0571248427626494E-4</v>
      </c>
      <c r="E17" s="8">
        <f t="shared" si="1"/>
        <v>33.591110398948814</v>
      </c>
      <c r="F17" s="8">
        <f t="shared" si="2"/>
        <v>13.775217521646558</v>
      </c>
      <c r="G17" s="9">
        <f t="shared" si="3"/>
        <v>1.9004798466353896E-7</v>
      </c>
      <c r="H17" s="8">
        <f t="shared" si="6"/>
        <v>19.815787164817976</v>
      </c>
      <c r="I17" s="9">
        <f t="shared" si="7"/>
        <v>19.815787354865961</v>
      </c>
    </row>
    <row r="18" spans="1:9" x14ac:dyDescent="0.35">
      <c r="A18" s="8"/>
      <c r="B18" s="8">
        <f t="shared" si="4"/>
        <v>10.550984676065605</v>
      </c>
      <c r="C18" s="8">
        <f t="shared" si="5"/>
        <v>66.293791892932376</v>
      </c>
      <c r="D18" s="8">
        <f t="shared" si="0"/>
        <v>1.0736115902148163E-4</v>
      </c>
      <c r="E18" s="8">
        <f t="shared" si="1"/>
        <v>33.52393007859218</v>
      </c>
      <c r="F18" s="8">
        <f t="shared" si="2"/>
        <v>13.710846373689332</v>
      </c>
      <c r="G18" s="9">
        <f t="shared" si="3"/>
        <v>1.9301197904279204E-7</v>
      </c>
      <c r="H18" s="8">
        <f t="shared" si="6"/>
        <v>19.812976343743824</v>
      </c>
      <c r="I18" s="9">
        <f t="shared" si="7"/>
        <v>19.812976536755802</v>
      </c>
    </row>
    <row r="19" spans="1:9" x14ac:dyDescent="0.35">
      <c r="A19" s="8"/>
      <c r="B19" s="8">
        <f t="shared" si="4"/>
        <v>10.633214183084013</v>
      </c>
      <c r="C19" s="8">
        <f t="shared" si="5"/>
        <v>66.810455123247053</v>
      </c>
      <c r="D19" s="8">
        <f t="shared" si="0"/>
        <v>1.0904110565460436E-4</v>
      </c>
      <c r="E19" s="8">
        <f t="shared" si="1"/>
        <v>33.456528875097689</v>
      </c>
      <c r="F19" s="8">
        <f t="shared" si="2"/>
        <v>13.646305720514395</v>
      </c>
      <c r="G19" s="9">
        <f t="shared" si="3"/>
        <v>1.9603219467311237E-7</v>
      </c>
      <c r="H19" s="8">
        <f t="shared" si="6"/>
        <v>19.810114113477642</v>
      </c>
      <c r="I19" s="9">
        <f t="shared" si="7"/>
        <v>19.810114309509835</v>
      </c>
    </row>
    <row r="20" spans="1:9" x14ac:dyDescent="0.35">
      <c r="A20" s="8"/>
      <c r="B20" s="8">
        <f t="shared" si="4"/>
        <v>10.716358656896793</v>
      </c>
      <c r="C20" s="8">
        <f t="shared" si="5"/>
        <v>67.332867259480693</v>
      </c>
      <c r="D20" s="8">
        <f t="shared" si="0"/>
        <v>1.1075300475781223E-4</v>
      </c>
      <c r="E20" s="8">
        <f t="shared" si="1"/>
        <v>33.388906071062394</v>
      </c>
      <c r="F20" s="8">
        <f t="shared" si="2"/>
        <v>13.581595897586546</v>
      </c>
      <c r="G20" s="9">
        <f t="shared" si="3"/>
        <v>1.9910985625020908E-7</v>
      </c>
      <c r="H20" s="8">
        <f t="shared" si="6"/>
        <v>19.807199420471093</v>
      </c>
      <c r="I20" s="9">
        <f t="shared" si="7"/>
        <v>19.807199619580949</v>
      </c>
    </row>
    <row r="21" spans="1:9" x14ac:dyDescent="0.35">
      <c r="A21" s="8"/>
      <c r="B21" s="8">
        <f t="shared" si="4"/>
        <v>10.800430432307483</v>
      </c>
      <c r="C21" s="8">
        <f t="shared" si="5"/>
        <v>67.861105803489636</v>
      </c>
      <c r="D21" s="8">
        <f t="shared" si="0"/>
        <v>1.1249755344448203E-4</v>
      </c>
      <c r="E21" s="8">
        <f t="shared" si="1"/>
        <v>33.321060946975862</v>
      </c>
      <c r="F21" s="8">
        <f t="shared" si="2"/>
        <v>13.516717261428717</v>
      </c>
      <c r="G21" s="9">
        <f t="shared" si="3"/>
        <v>2.0224621643528074E-7</v>
      </c>
      <c r="H21" s="8">
        <f t="shared" si="6"/>
        <v>19.8042311879937</v>
      </c>
      <c r="I21" s="9">
        <f t="shared" si="7"/>
        <v>19.804231390239917</v>
      </c>
    </row>
    <row r="22" spans="1:9" x14ac:dyDescent="0.35">
      <c r="A22" s="8"/>
      <c r="B22" s="8">
        <f t="shared" si="4"/>
        <v>10.885442036647222</v>
      </c>
      <c r="C22" s="8">
        <f t="shared" si="5"/>
        <v>68.39524946681685</v>
      </c>
      <c r="D22" s="8">
        <f t="shared" si="0"/>
        <v>1.1427546579882556E-4</v>
      </c>
      <c r="E22" s="8">
        <f t="shared" si="1"/>
        <v>33.252992781220243</v>
      </c>
      <c r="F22" s="8">
        <f t="shared" si="2"/>
        <v>13.451670190145137</v>
      </c>
      <c r="G22" s="9">
        <f t="shared" si="3"/>
        <v>2.0544255971232486E-7</v>
      </c>
      <c r="H22" s="8">
        <f t="shared" si="6"/>
        <v>19.801208315609308</v>
      </c>
      <c r="I22" s="9">
        <f t="shared" si="7"/>
        <v>19.801208521051869</v>
      </c>
    </row>
    <row r="23" spans="1:9" x14ac:dyDescent="0.35">
      <c r="A23" s="8"/>
      <c r="B23" s="8">
        <f t="shared" si="4"/>
        <v>10.971406193157714</v>
      </c>
      <c r="C23" s="8">
        <f t="shared" si="5"/>
        <v>68.935378191947663</v>
      </c>
      <c r="D23" s="8">
        <f t="shared" si="0"/>
        <v>1.1608747333480882E-4</v>
      </c>
      <c r="E23" s="8">
        <f t="shared" si="1"/>
        <v>33.184700850070371</v>
      </c>
      <c r="F23" s="8">
        <f t="shared" si="2"/>
        <v>13.386455083955845</v>
      </c>
      <c r="G23" s="9">
        <f t="shared" si="3"/>
        <v>2.0870020045948276E-7</v>
      </c>
      <c r="H23" s="8">
        <f t="shared" si="6"/>
        <v>19.798129678641189</v>
      </c>
      <c r="I23" s="9">
        <f t="shared" si="7"/>
        <v>19.798129887341389</v>
      </c>
    </row>
    <row r="24" spans="1:9" x14ac:dyDescent="0.35">
      <c r="A24" s="8"/>
      <c r="B24" s="8">
        <f t="shared" si="4"/>
        <v>11.058335824439766</v>
      </c>
      <c r="C24" s="8">
        <f t="shared" si="5"/>
        <v>69.481573173977594</v>
      </c>
      <c r="D24" s="8">
        <f t="shared" si="0"/>
        <v>1.1793432545603129E-4</v>
      </c>
      <c r="E24" s="8">
        <f t="shared" si="1"/>
        <v>33.116184427694172</v>
      </c>
      <c r="F24" s="8">
        <f t="shared" si="2"/>
        <v>13.321072365742957</v>
      </c>
      <c r="G24" s="9">
        <f t="shared" si="3"/>
        <v>2.1202048680634895E-7</v>
      </c>
      <c r="H24" s="8">
        <f t="shared" si="6"/>
        <v>19.794994127625756</v>
      </c>
      <c r="I24" s="9">
        <f t="shared" si="7"/>
        <v>19.794994339646244</v>
      </c>
    </row>
    <row r="25" spans="1:9" x14ac:dyDescent="0.35">
      <c r="A25" s="8"/>
      <c r="B25" s="8">
        <f t="shared" si="4"/>
        <v>11.146244055968941</v>
      </c>
      <c r="C25" s="8">
        <f t="shared" si="5"/>
        <v>70.033916882701845</v>
      </c>
      <c r="D25" s="8">
        <f t="shared" si="0"/>
        <v>1.1981678993970801E-4</v>
      </c>
      <c r="E25" s="8">
        <f t="shared" si="1"/>
        <v>33.047442786153262</v>
      </c>
      <c r="F25" s="8">
        <f t="shared" si="2"/>
        <v>13.255522481608805</v>
      </c>
      <c r="G25" s="9">
        <f t="shared" si="3"/>
        <v>2.1540479870531589E-7</v>
      </c>
      <c r="H25" s="8">
        <f t="shared" si="6"/>
        <v>19.791800487754514</v>
      </c>
      <c r="I25" s="9">
        <f t="shared" si="7"/>
        <v>19.791800703159314</v>
      </c>
    </row>
    <row r="26" spans="1:9" x14ac:dyDescent="0.35">
      <c r="A26" s="8"/>
      <c r="B26" s="8">
        <f t="shared" si="4"/>
        <v>11.235144219679748</v>
      </c>
      <c r="C26" s="8">
        <f t="shared" si="5"/>
        <v>70.592493085135445</v>
      </c>
      <c r="D26" s="8">
        <f t="shared" si="0"/>
        <v>1.2173565342836159E-4</v>
      </c>
      <c r="E26" s="8">
        <f t="shared" si="1"/>
        <v>32.978475195403746</v>
      </c>
      <c r="F26" s="8">
        <f t="shared" si="2"/>
        <v>13.189805901446118</v>
      </c>
      <c r="G26" s="9">
        <f t="shared" si="3"/>
        <v>2.188545498602287E-7</v>
      </c>
      <c r="H26" s="8">
        <f t="shared" si="6"/>
        <v>19.788547558304199</v>
      </c>
      <c r="I26" s="9">
        <f t="shared" si="7"/>
        <v>19.788547777158747</v>
      </c>
    </row>
    <row r="27" spans="1:9" x14ac:dyDescent="0.35">
      <c r="A27" s="8"/>
      <c r="B27" s="8">
        <f t="shared" si="4"/>
        <v>11.325049857619751</v>
      </c>
      <c r="C27" s="8">
        <f t="shared" si="5"/>
        <v>71.157386868472685</v>
      </c>
      <c r="D27" s="8">
        <f t="shared" si="0"/>
        <v>1.2369172193886643E-4</v>
      </c>
      <c r="E27" s="8">
        <f t="shared" si="1"/>
        <v>32.909280923297239</v>
      </c>
      <c r="F27" s="8">
        <f t="shared" si="2"/>
        <v>13.123923119520494</v>
      </c>
      <c r="G27" s="9">
        <f t="shared" si="3"/>
        <v>2.2237119061936682E-7</v>
      </c>
      <c r="H27" s="8">
        <f t="shared" si="6"/>
        <v>19.785234112054805</v>
      </c>
      <c r="I27" s="9">
        <f t="shared" si="7"/>
        <v>19.785234334425997</v>
      </c>
    </row>
    <row r="28" spans="1:9" x14ac:dyDescent="0.35">
      <c r="A28" s="8"/>
      <c r="B28" s="8">
        <f t="shared" si="4"/>
        <v>11.415974725675142</v>
      </c>
      <c r="C28" s="8">
        <f t="shared" si="5"/>
        <v>71.728684663495557</v>
      </c>
      <c r="D28" s="8">
        <f t="shared" si="0"/>
        <v>1.2568582138595212E-4</v>
      </c>
      <c r="E28" s="8">
        <f t="shared" si="1"/>
        <v>32.839859235582225</v>
      </c>
      <c r="F28" s="8">
        <f t="shared" si="2"/>
        <v>13.057874655065369</v>
      </c>
      <c r="G28" s="9">
        <f t="shared" si="3"/>
        <v>2.2595620604678898E-7</v>
      </c>
      <c r="H28" s="8">
        <f t="shared" si="6"/>
        <v>19.781858894695468</v>
      </c>
      <c r="I28" s="9">
        <f t="shared" si="7"/>
        <v>19.781859120651674</v>
      </c>
    </row>
    <row r="29" spans="1:9" x14ac:dyDescent="0.35">
      <c r="A29" s="8"/>
      <c r="B29" s="8">
        <f t="shared" si="4"/>
        <v>11.507932797369282</v>
      </c>
      <c r="C29" s="8">
        <f t="shared" si="5"/>
        <v>72.306474268440752</v>
      </c>
      <c r="D29" s="8">
        <f t="shared" si="0"/>
        <v>1.2771879811920197E-4</v>
      </c>
      <c r="E29" s="8">
        <f t="shared" si="1"/>
        <v>32.770209395905539</v>
      </c>
      <c r="F29" s="8">
        <f t="shared" si="2"/>
        <v>12.99166105288961</v>
      </c>
      <c r="G29" s="9">
        <f t="shared" si="3"/>
        <v>2.2961111688666025E-7</v>
      </c>
      <c r="H29" s="8">
        <f t="shared" si="6"/>
        <v>19.778420624217809</v>
      </c>
      <c r="I29" s="9">
        <f t="shared" si="7"/>
        <v>19.778420853828926</v>
      </c>
    </row>
    <row r="30" spans="1:9" x14ac:dyDescent="0.35">
      <c r="A30" s="8"/>
      <c r="B30" s="8">
        <f t="shared" si="4"/>
        <v>11.600938267735817</v>
      </c>
      <c r="C30" s="8">
        <f t="shared" si="5"/>
        <v>72.890844873335084</v>
      </c>
      <c r="D30" s="8">
        <f t="shared" si="0"/>
        <v>1.2979151947547398E-4</v>
      </c>
      <c r="E30" s="8">
        <f t="shared" si="1"/>
        <v>32.700330665814114</v>
      </c>
      <c r="F30" s="8">
        <f t="shared" si="2"/>
        <v>12.925282883997957</v>
      </c>
      <c r="G30" s="9">
        <f t="shared" si="3"/>
        <v>2.3333748245623378E-7</v>
      </c>
      <c r="H30" s="8">
        <f t="shared" si="6"/>
        <v>19.774917990296679</v>
      </c>
      <c r="I30" s="9">
        <f t="shared" si="7"/>
        <v>19.77491822363416</v>
      </c>
    </row>
    <row r="31" spans="1:9" x14ac:dyDescent="0.35">
      <c r="A31" s="8"/>
      <c r="B31" s="8">
        <f t="shared" si="4"/>
        <v>11.69500555726783</v>
      </c>
      <c r="C31" s="8">
        <f t="shared" si="5"/>
        <v>73.481887084808847</v>
      </c>
      <c r="D31" s="8">
        <f t="shared" si="0"/>
        <v>1.3190487435445929E-4</v>
      </c>
      <c r="E31" s="8">
        <f t="shared" si="1"/>
        <v>32.630222304757133</v>
      </c>
      <c r="F31" s="8">
        <f t="shared" si="2"/>
        <v>12.858740746224587</v>
      </c>
      <c r="G31" s="9">
        <f t="shared" si="3"/>
        <v>2.3713690161017786E-7</v>
      </c>
      <c r="H31" s="8">
        <f t="shared" si="6"/>
        <v>19.771349653658195</v>
      </c>
      <c r="I31" s="9">
        <f t="shared" si="7"/>
        <v>19.771349890795097</v>
      </c>
    </row>
    <row r="32" spans="1:9" x14ac:dyDescent="0.35">
      <c r="A32" s="8"/>
      <c r="B32" s="8">
        <f t="shared" si="4"/>
        <v>11.79014931594485</v>
      </c>
      <c r="C32" s="8">
        <f t="shared" si="5"/>
        <v>74.07969295139813</v>
      </c>
      <c r="D32" s="8">
        <f t="shared" si="0"/>
        <v>1.3405977380002003E-4</v>
      </c>
      <c r="E32" s="8">
        <f t="shared" si="1"/>
        <v>32.559883570088253</v>
      </c>
      <c r="F32" s="8">
        <f t="shared" si="2"/>
        <v>12.792035264879827</v>
      </c>
      <c r="G32" s="9">
        <f t="shared" si="3"/>
        <v>2.4101101177624812E-7</v>
      </c>
      <c r="H32" s="8">
        <f t="shared" si="6"/>
        <v>19.767714245434625</v>
      </c>
      <c r="I32" s="9">
        <f t="shared" si="7"/>
        <v>19.767714486445637</v>
      </c>
    </row>
    <row r="33" spans="1:9" x14ac:dyDescent="0.35">
      <c r="A33" s="8"/>
      <c r="B33" s="8">
        <f t="shared" si="4"/>
        <v>11.886384427339227</v>
      </c>
      <c r="C33" s="8">
        <f t="shared" si="5"/>
        <v>74.684355989346074</v>
      </c>
      <c r="D33" s="8">
        <f t="shared" si="0"/>
        <v>1.362571516075563E-4</v>
      </c>
      <c r="E33" s="8">
        <f t="shared" si="1"/>
        <v>32.489313717068249</v>
      </c>
      <c r="F33" s="8">
        <f t="shared" si="2"/>
        <v>12.725167093410338</v>
      </c>
      <c r="G33" s="9">
        <f t="shared" si="3"/>
        <v>2.4496149281259667E-7</v>
      </c>
      <c r="H33" s="8">
        <f t="shared" si="6"/>
        <v>19.764010366506302</v>
      </c>
      <c r="I33" s="9">
        <f t="shared" si="7"/>
        <v>19.764010611467793</v>
      </c>
    </row>
    <row r="34" spans="1:9" x14ac:dyDescent="0.35">
      <c r="A34" s="8"/>
      <c r="B34" s="8">
        <f t="shared" si="4"/>
        <v>11.983726012803654</v>
      </c>
      <c r="C34" s="8">
        <f t="shared" si="5"/>
        <v>75.295971208913727</v>
      </c>
      <c r="D34" s="8">
        <f t="shared" si="0"/>
        <v>1.3849796494583093E-4</v>
      </c>
      <c r="E34" s="8">
        <f t="shared" si="1"/>
        <v>32.41851199886792</v>
      </c>
      <c r="F34" s="8">
        <f t="shared" si="2"/>
        <v>12.658136914072921</v>
      </c>
      <c r="G34" s="9">
        <f t="shared" si="3"/>
        <v>2.489900641147894E-7</v>
      </c>
      <c r="H34" s="8">
        <f t="shared" si="6"/>
        <v>19.760236586830054</v>
      </c>
      <c r="I34" s="9">
        <f t="shared" si="7"/>
        <v>19.760236835820116</v>
      </c>
    </row>
    <row r="35" spans="1:9" x14ac:dyDescent="0.35">
      <c r="A35" s="8"/>
      <c r="B35" s="8">
        <f t="shared" si="4"/>
        <v>12.082189435741578</v>
      </c>
      <c r="C35" s="8">
        <f t="shared" si="5"/>
        <v>75.914635141211889</v>
      </c>
      <c r="D35" s="8">
        <f t="shared" si="0"/>
        <v>1.4078319499807247E-4</v>
      </c>
      <c r="E35" s="8">
        <f t="shared" si="1"/>
        <v>32.347477666571265</v>
      </c>
      <c r="F35" s="8">
        <f t="shared" si="2"/>
        <v>12.59094543862207</v>
      </c>
      <c r="G35" s="9">
        <f t="shared" si="3"/>
        <v>2.5309849136609732E-7</v>
      </c>
      <c r="H35" s="8">
        <f t="shared" si="6"/>
        <v>19.756391444754193</v>
      </c>
      <c r="I35" s="9">
        <f t="shared" si="7"/>
        <v>19.756391697852685</v>
      </c>
    </row>
    <row r="36" spans="1:9" x14ac:dyDescent="0.35">
      <c r="A36" s="8"/>
      <c r="B36" s="8">
        <f t="shared" si="4"/>
        <v>12.181790305962291</v>
      </c>
      <c r="C36" s="8">
        <f t="shared" si="5"/>
        <v>76.54044586556499</v>
      </c>
      <c r="D36" s="8">
        <f t="shared" si="0"/>
        <v>1.4311384761849942E-4</v>
      </c>
      <c r="E36" s="8">
        <f t="shared" si="1"/>
        <v>32.276209969178986</v>
      </c>
      <c r="F36" s="8">
        <f t="shared" si="2"/>
        <v>12.523593409011504</v>
      </c>
      <c r="G36" s="9">
        <f t="shared" si="3"/>
        <v>2.5728858268018645E-7</v>
      </c>
      <c r="H36" s="8">
        <f t="shared" si="6"/>
        <v>19.752473446319861</v>
      </c>
      <c r="I36" s="9">
        <f t="shared" si="7"/>
        <v>19.752473703608445</v>
      </c>
    </row>
    <row r="37" spans="1:9" x14ac:dyDescent="0.35">
      <c r="A37" s="8"/>
      <c r="B37" s="8">
        <f t="shared" si="4"/>
        <v>12.282544484122472</v>
      </c>
      <c r="C37" s="8">
        <f t="shared" si="5"/>
        <v>77.173503037417987</v>
      </c>
      <c r="D37" s="8">
        <f t="shared" si="0"/>
        <v>1.4549095401583651E-4</v>
      </c>
      <c r="E37" s="8">
        <f t="shared" si="1"/>
        <v>32.204708153612351</v>
      </c>
      <c r="F37" s="8">
        <f t="shared" si="2"/>
        <v>12.456081598109881</v>
      </c>
      <c r="G37" s="9">
        <f t="shared" si="3"/>
        <v>2.6156219052977218E-7</v>
      </c>
      <c r="H37" s="8">
        <f t="shared" si="6"/>
        <v>19.74848106454845</v>
      </c>
      <c r="I37" s="9">
        <f t="shared" si="7"/>
        <v>19.748481326110639</v>
      </c>
    </row>
    <row r="38" spans="1:9" x14ac:dyDescent="0.35">
      <c r="A38" s="8"/>
      <c r="B38" s="8">
        <f t="shared" si="4"/>
        <v>12.384468086256177</v>
      </c>
      <c r="C38" s="8">
        <f t="shared" si="5"/>
        <v>77.813907916799309</v>
      </c>
      <c r="D38" s="8">
        <f t="shared" si="0"/>
        <v>1.4791557144935814E-4</v>
      </c>
      <c r="E38" s="8">
        <f t="shared" si="1"/>
        <v>32.132971464717322</v>
      </c>
      <c r="F38" s="8">
        <f t="shared" si="2"/>
        <v>12.388410810430713</v>
      </c>
      <c r="G38" s="9">
        <f t="shared" si="3"/>
        <v>2.659212184969103E-7</v>
      </c>
      <c r="H38" s="8">
        <f t="shared" si="6"/>
        <v>19.744412738715162</v>
      </c>
      <c r="I38" s="9">
        <f t="shared" si="7"/>
        <v>19.744413004636382</v>
      </c>
    </row>
    <row r="39" spans="1:9" x14ac:dyDescent="0.35">
      <c r="A39" s="8"/>
      <c r="B39" s="8">
        <f t="shared" si="4"/>
        <v>12.487577488395043</v>
      </c>
      <c r="C39" s="8">
        <f t="shared" si="5"/>
        <v>78.461763397350296</v>
      </c>
      <c r="D39" s="8">
        <f t="shared" si="0"/>
        <v>1.5038878395095919E-4</v>
      </c>
      <c r="E39" s="8">
        <f t="shared" si="1"/>
        <v>32.060999145269079</v>
      </c>
      <c r="F39" s="8">
        <f t="shared" si="2"/>
        <v>12.320581882876841</v>
      </c>
      <c r="G39" s="9">
        <f t="shared" si="3"/>
        <v>2.7036761259405001E-7</v>
      </c>
      <c r="H39" s="8">
        <f t="shared" si="6"/>
        <v>19.740266873608288</v>
      </c>
      <c r="I39" s="9">
        <f t="shared" si="7"/>
        <v>19.740267143975899</v>
      </c>
    </row>
    <row r="40" spans="1:9" x14ac:dyDescent="0.35">
      <c r="A40" s="8"/>
      <c r="B40" s="8">
        <f t="shared" si="4"/>
        <v>12.591889331280777</v>
      </c>
      <c r="C40" s="8">
        <f t="shared" si="5"/>
        <v>79.117174035934767</v>
      </c>
      <c r="D40" s="8">
        <f t="shared" si="0"/>
        <v>1.5291170306650176E-4</v>
      </c>
      <c r="E40" s="8">
        <f t="shared" si="1"/>
        <v>31.988790435976885</v>
      </c>
      <c r="F40" s="8">
        <f t="shared" si="2"/>
        <v>12.252595685499461</v>
      </c>
      <c r="G40" s="9">
        <f t="shared" si="3"/>
        <v>2.7490337380028939E-7</v>
      </c>
      <c r="H40" s="8">
        <f t="shared" si="6"/>
        <v>19.736041838774359</v>
      </c>
      <c r="I40" s="9">
        <f t="shared" si="7"/>
        <v>19.736042113677733</v>
      </c>
    </row>
    <row r="41" spans="1:9" x14ac:dyDescent="0.35">
      <c r="A41" s="8"/>
      <c r="B41" s="8">
        <f t="shared" si="4"/>
        <v>12.697420525171914</v>
      </c>
      <c r="C41" s="8">
        <f t="shared" si="5"/>
        <v>79.780246082840677</v>
      </c>
      <c r="D41" s="8">
        <f t="shared" si="0"/>
        <v>1.5548546861836684E-4</v>
      </c>
      <c r="E41" s="8">
        <f t="shared" si="1"/>
        <v>31.916344575489326</v>
      </c>
      <c r="F41" s="8">
        <f t="shared" si="2"/>
        <v>12.184453122271927</v>
      </c>
      <c r="G41" s="9">
        <f t="shared" si="3"/>
        <v>2.7953055131108296E-7</v>
      </c>
      <c r="H41" s="8">
        <f t="shared" si="6"/>
        <v>19.731735967748783</v>
      </c>
      <c r="I41" s="9">
        <f t="shared" si="7"/>
        <v>19.731736247279333</v>
      </c>
    </row>
    <row r="42" spans="1:9" x14ac:dyDescent="0.35">
      <c r="A42" s="8"/>
      <c r="B42" s="8">
        <f t="shared" si="4"/>
        <v>12.804188254746844</v>
      </c>
      <c r="C42" s="8">
        <f t="shared" si="5"/>
        <v>80.451087512586795</v>
      </c>
      <c r="D42" s="8">
        <f t="shared" si="0"/>
        <v>1.5811124949788845E-4</v>
      </c>
      <c r="E42" s="8">
        <f t="shared" si="1"/>
        <v>31.843660800399899</v>
      </c>
      <c r="F42" s="8">
        <f t="shared" si="2"/>
        <v>12.11615513187847</v>
      </c>
      <c r="G42" s="9">
        <f t="shared" si="3"/>
        <v>2.8425124446689582E-7</v>
      </c>
      <c r="H42" s="8">
        <f t="shared" si="6"/>
        <v>19.727347557271933</v>
      </c>
      <c r="I42" s="9">
        <f t="shared" si="7"/>
        <v>19.727347841523176</v>
      </c>
    </row>
    <row r="43" spans="1:9" x14ac:dyDescent="0.35">
      <c r="A43" s="8"/>
      <c r="B43" s="8">
        <f t="shared" si="4"/>
        <v>12.912209984105258</v>
      </c>
      <c r="C43" s="8">
        <f t="shared" si="5"/>
        <v>81.129808055347723</v>
      </c>
      <c r="D43" s="8">
        <f t="shared" si="0"/>
        <v>1.6079024446645558E-4</v>
      </c>
      <c r="E43" s="8">
        <f t="shared" si="1"/>
        <v>31.770738345253065</v>
      </c>
      <c r="F43" s="8">
        <f t="shared" si="2"/>
        <v>12.047702688517903</v>
      </c>
      <c r="G43" s="9">
        <f t="shared" si="3"/>
        <v>2.8906761143214954E-7</v>
      </c>
      <c r="H43" s="8">
        <f t="shared" si="6"/>
        <v>19.722874866490699</v>
      </c>
      <c r="I43" s="9">
        <f t="shared" si="7"/>
        <v>19.72287515555831</v>
      </c>
    </row>
    <row r="44" spans="1:9" x14ac:dyDescent="0.35">
      <c r="A44" s="8"/>
      <c r="B44" s="8">
        <f t="shared" si="4"/>
        <v>13.021503461870207</v>
      </c>
      <c r="C44" s="8">
        <f t="shared" si="5"/>
        <v>81.816519229011007</v>
      </c>
      <c r="D44" s="8">
        <f t="shared" si="0"/>
        <v>1.6352368300095977E-4</v>
      </c>
      <c r="E44" s="8">
        <f t="shared" si="1"/>
        <v>31.697576442550634</v>
      </c>
      <c r="F44" s="8">
        <f t="shared" si="2"/>
        <v>11.979096802722506</v>
      </c>
      <c r="G44" s="9">
        <f t="shared" si="3"/>
        <v>2.9398186051627464E-7</v>
      </c>
      <c r="H44" s="8">
        <f t="shared" si="6"/>
        <v>19.718316116145129</v>
      </c>
      <c r="I44" s="9">
        <f t="shared" si="7"/>
        <v>19.718316410126988</v>
      </c>
    </row>
    <row r="45" spans="1:9" x14ac:dyDescent="0.35">
      <c r="A45" s="8"/>
      <c r="B45" s="8">
        <f t="shared" si="4"/>
        <v>13.132086726392847</v>
      </c>
      <c r="C45" s="8">
        <f t="shared" si="5"/>
        <v>82.511334371879613</v>
      </c>
      <c r="D45" s="8">
        <f t="shared" si="0"/>
        <v>1.6631282614598089E-4</v>
      </c>
      <c r="E45" s="8">
        <f t="shared" si="1"/>
        <v>31.624174322758599</v>
      </c>
      <c r="F45" s="8">
        <f t="shared" si="2"/>
        <v>11.91033852219217</v>
      </c>
      <c r="G45" s="9">
        <f t="shared" si="3"/>
        <v>2.9899626078131156E-7</v>
      </c>
      <c r="H45" s="8">
        <f t="shared" si="6"/>
        <v>19.713669487740283</v>
      </c>
      <c r="I45" s="9">
        <f t="shared" si="7"/>
        <v>19.713669786736546</v>
      </c>
    </row>
    <row r="46" spans="1:9" x14ac:dyDescent="0.35">
      <c r="A46" s="8"/>
      <c r="B46" s="8">
        <f t="shared" si="4"/>
        <v>13.243978111062281</v>
      </c>
      <c r="C46" s="8">
        <f t="shared" si="5"/>
        <v>83.214368676034582</v>
      </c>
      <c r="D46" s="8">
        <f t="shared" si="0"/>
        <v>1.691589674064604E-4</v>
      </c>
      <c r="E46" s="8">
        <f t="shared" si="1"/>
        <v>31.550531214314436</v>
      </c>
      <c r="F46" s="8">
        <f t="shared" si="2"/>
        <v>11.841428932643856</v>
      </c>
      <c r="G46" s="9">
        <f t="shared" si="3"/>
        <v>3.0411313722027233E-7</v>
      </c>
      <c r="H46" s="8">
        <f t="shared" si="6"/>
        <v>19.708933122703172</v>
      </c>
      <c r="I46" s="9">
        <f t="shared" si="7"/>
        <v>19.708933426816309</v>
      </c>
    </row>
    <row r="47" spans="1:9" x14ac:dyDescent="0.35">
      <c r="A47" s="8"/>
      <c r="B47" s="8">
        <f t="shared" si="4"/>
        <v>13.357196249722644</v>
      </c>
      <c r="C47" s="8">
        <f t="shared" si="5"/>
        <v>83.925739221371586</v>
      </c>
      <c r="D47" s="8">
        <f t="shared" si="0"/>
        <v>1.7206343365578939E-4</v>
      </c>
      <c r="E47" s="8">
        <f t="shared" si="1"/>
        <v>31.476646343634812</v>
      </c>
      <c r="F47" s="8">
        <f t="shared" si="2"/>
        <v>11.772369158676565</v>
      </c>
      <c r="G47" s="9">
        <f t="shared" si="3"/>
        <v>3.0933487557877712E-7</v>
      </c>
      <c r="H47" s="8">
        <f t="shared" si="6"/>
        <v>19.704105121524591</v>
      </c>
      <c r="I47" s="9">
        <f t="shared" si="7"/>
        <v>19.704105430859467</v>
      </c>
    </row>
    <row r="48" spans="1:9" x14ac:dyDescent="0.35">
      <c r="A48" s="8"/>
      <c r="B48" s="8">
        <f t="shared" si="4"/>
        <v>13.471760082199962</v>
      </c>
      <c r="C48" s="8">
        <f t="shared" si="5"/>
        <v>84.64556501032726</v>
      </c>
      <c r="D48" s="8">
        <f t="shared" si="0"/>
        <v>1.7502758607956182E-4</v>
      </c>
      <c r="E48" s="8">
        <f t="shared" si="1"/>
        <v>31.40251893512378</v>
      </c>
      <c r="F48" s="8">
        <f t="shared" si="2"/>
        <v>11.703160364651744</v>
      </c>
      <c r="G48" s="9">
        <f t="shared" si="3"/>
        <v>3.1466392235505305E-7</v>
      </c>
      <c r="H48" s="8">
        <f t="shared" si="6"/>
        <v>19.699183542885958</v>
      </c>
      <c r="I48" s="9">
        <f t="shared" si="7"/>
        <v>19.69918385754988</v>
      </c>
    </row>
    <row r="49" spans="1:9" x14ac:dyDescent="0.35">
      <c r="A49" s="8"/>
      <c r="B49" s="8">
        <f t="shared" si="4"/>
        <v>13.587688859941061</v>
      </c>
      <c r="C49" s="8">
        <f t="shared" si="5"/>
        <v>85.373967003309417</v>
      </c>
      <c r="D49" s="8">
        <f t="shared" si="0"/>
        <v>1.7805282114727696E-4</v>
      </c>
      <c r="E49" s="8">
        <f t="shared" si="1"/>
        <v>31.328148211181464</v>
      </c>
      <c r="F49" s="8">
        <f t="shared" si="2"/>
        <v>11.633803755589337</v>
      </c>
      <c r="G49" s="9">
        <f t="shared" si="3"/>
        <v>3.2010278962157037E-7</v>
      </c>
      <c r="H49" s="8">
        <f t="shared" si="6"/>
        <v>19.694166402770978</v>
      </c>
      <c r="I49" s="9">
        <f t="shared" si="7"/>
        <v>19.694166722873767</v>
      </c>
    </row>
    <row r="50" spans="1:9" x14ac:dyDescent="0.35">
      <c r="A50" s="8"/>
      <c r="B50" s="8">
        <f t="shared" si="4"/>
        <v>13.705002151767092</v>
      </c>
      <c r="C50" s="8">
        <f t="shared" si="5"/>
        <v>86.111068154847601</v>
      </c>
      <c r="D50" s="8">
        <f t="shared" si="0"/>
        <v>1.8114057160524045E-4</v>
      </c>
      <c r="E50" s="8">
        <f t="shared" si="1"/>
        <v>31.253533392213217</v>
      </c>
      <c r="F50" s="8">
        <f t="shared" si="2"/>
        <v>11.56430057807942</v>
      </c>
      <c r="G50" s="9">
        <f t="shared" si="3"/>
        <v>3.2565405309638647E-7</v>
      </c>
      <c r="H50" s="8">
        <f t="shared" si="6"/>
        <v>19.68905167356219</v>
      </c>
      <c r="I50" s="9">
        <f t="shared" si="7"/>
        <v>19.689051999216243</v>
      </c>
    </row>
    <row r="51" spans="1:9" x14ac:dyDescent="0.35">
      <c r="A51" s="8"/>
      <c r="B51" s="8">
        <f t="shared" si="4"/>
        <v>13.823719849744153</v>
      </c>
      <c r="C51" s="8">
        <f t="shared" si="5"/>
        <v>86.856993450479266</v>
      </c>
      <c r="D51" s="8">
        <f t="shared" si="0"/>
        <v>1.8429230751573509E-4</v>
      </c>
      <c r="E51" s="8">
        <f t="shared" si="1"/>
        <v>31.178673696639297</v>
      </c>
      <c r="F51" s="8">
        <f t="shared" si="2"/>
        <v>11.494652121209477</v>
      </c>
      <c r="G51" s="9">
        <f t="shared" si="3"/>
        <v>3.3132035600045449E-7</v>
      </c>
      <c r="H51" s="8">
        <f t="shared" si="6"/>
        <v>19.683837283122305</v>
      </c>
      <c r="I51" s="9">
        <f t="shared" si="7"/>
        <v>19.683837614442659</v>
      </c>
    </row>
    <row r="52" spans="1:9" x14ac:dyDescent="0.35">
      <c r="A52" s="8"/>
      <c r="B52" s="8">
        <f t="shared" si="4"/>
        <v>13.943862175173608</v>
      </c>
      <c r="C52" s="8">
        <f t="shared" si="5"/>
        <v>87.611869944388005</v>
      </c>
      <c r="D52" s="8">
        <f t="shared" si="0"/>
        <v>1.8750953730870977E-4</v>
      </c>
      <c r="E52" s="8">
        <f t="shared" si="1"/>
        <v>31.103568340905142</v>
      </c>
      <c r="F52" s="8">
        <f t="shared" si="2"/>
        <v>11.424859717507395</v>
      </c>
      <c r="G52" s="9">
        <f t="shared" si="3"/>
        <v>3.3710441002194967E-7</v>
      </c>
      <c r="H52" s="8">
        <f t="shared" si="6"/>
        <v>19.678521113860437</v>
      </c>
      <c r="I52" s="9">
        <f t="shared" si="7"/>
        <v>19.678521450964848</v>
      </c>
    </row>
    <row r="53" spans="1:9" x14ac:dyDescent="0.35">
      <c r="A53" s="8"/>
      <c r="B53" s="8">
        <f t="shared" si="4"/>
        <v>14.065449684704872</v>
      </c>
      <c r="C53" s="8">
        <f t="shared" si="5"/>
        <v>88.375826797811399</v>
      </c>
      <c r="D53" s="8">
        <f t="shared" si="0"/>
        <v>1.9079380888455745E-4</v>
      </c>
      <c r="E53" s="8">
        <f t="shared" si="1"/>
        <v>31.028216539492085</v>
      </c>
      <c r="F53" s="8">
        <f t="shared" si="2"/>
        <v>11.354924743900014</v>
      </c>
      <c r="G53" s="9">
        <f t="shared" si="3"/>
        <v>3.4300899917357761E-7</v>
      </c>
      <c r="H53" s="8">
        <f t="shared" si="6"/>
        <v>19.673101001783188</v>
      </c>
      <c r="I53" s="9">
        <f t="shared" si="7"/>
        <v>19.673101344792187</v>
      </c>
    </row>
    <row r="54" spans="1:9" x14ac:dyDescent="0.35">
      <c r="A54" s="8"/>
      <c r="B54" s="8">
        <f t="shared" si="4"/>
        <v>14.18850327657314</v>
      </c>
      <c r="C54" s="8">
        <f t="shared" si="5"/>
        <v>89.148995318233773</v>
      </c>
      <c r="D54" s="8">
        <f t="shared" si="0"/>
        <v>1.9414671073615967E-4</v>
      </c>
      <c r="E54" s="8">
        <f t="shared" si="1"/>
        <v>30.952617504928735</v>
      </c>
      <c r="F54" s="8">
        <f t="shared" si="2"/>
        <v>11.284848622687404</v>
      </c>
      <c r="G54" s="9">
        <f t="shared" si="3"/>
        <v>3.4903697786391813E-7</v>
      </c>
      <c r="H54" s="8">
        <f t="shared" si="6"/>
        <v>19.667574735530593</v>
      </c>
      <c r="I54" s="9">
        <f t="shared" si="7"/>
        <v>19.66757508456757</v>
      </c>
    </row>
    <row r="55" spans="1:9" x14ac:dyDescent="0.35">
      <c r="A55" s="8"/>
      <c r="B55" s="8">
        <f t="shared" si="4"/>
        <v>14.313044196965139</v>
      </c>
      <c r="C55" s="8">
        <f t="shared" si="5"/>
        <v>89.931508999383396</v>
      </c>
      <c r="D55" s="8">
        <f t="shared" si="0"/>
        <v>1.9756987311333953E-4</v>
      </c>
      <c r="E55" s="8">
        <f t="shared" si="1"/>
        <v>30.876770447802894</v>
      </c>
      <c r="F55" s="8">
        <f t="shared" si="2"/>
        <v>11.214632822532648</v>
      </c>
      <c r="G55" s="9">
        <f t="shared" si="3"/>
        <v>3.551912795763709E-7</v>
      </c>
      <c r="H55" s="8">
        <f t="shared" si="6"/>
        <v>19.661940055397132</v>
      </c>
      <c r="I55" s="9">
        <f t="shared" si="7"/>
        <v>19.661940410588411</v>
      </c>
    </row>
    <row r="56" spans="1:9" x14ac:dyDescent="0.35">
      <c r="A56" s="8"/>
      <c r="B56" s="8">
        <f t="shared" si="4"/>
        <v>14.439094046515514</v>
      </c>
      <c r="C56" s="8">
        <f t="shared" si="5"/>
        <v>90.72350356205051</v>
      </c>
      <c r="D56" s="8">
        <f t="shared" si="0"/>
        <v>2.0106496922297164E-4</v>
      </c>
      <c r="E56" s="8">
        <f t="shared" si="1"/>
        <v>30.800674576774117</v>
      </c>
      <c r="F56" s="8">
        <f t="shared" si="2"/>
        <v>11.144278859467157</v>
      </c>
      <c r="G56" s="9">
        <f t="shared" si="3"/>
        <v>3.6147491108318938E-7</v>
      </c>
      <c r="H56" s="8">
        <f t="shared" si="6"/>
        <v>19.656194652337739</v>
      </c>
      <c r="I56" s="9">
        <f t="shared" si="7"/>
        <v>19.656195013812649</v>
      </c>
    </row>
    <row r="57" spans="1:9" x14ac:dyDescent="0.35">
      <c r="A57" s="8"/>
      <c r="B57" s="8">
        <f t="shared" si="4"/>
        <v>14.566674786936941</v>
      </c>
      <c r="C57" s="8">
        <f t="shared" si="5"/>
        <v>91.52511699574552</v>
      </c>
      <c r="D57" s="8">
        <f t="shared" si="0"/>
        <v>2.0463371646185579E-4</v>
      </c>
      <c r="E57" s="8">
        <f t="shared" si="1"/>
        <v>30.72432909858685</v>
      </c>
      <c r="F57" s="8">
        <f t="shared" si="2"/>
        <v>11.07378829791138</v>
      </c>
      <c r="G57" s="9">
        <f t="shared" si="3"/>
        <v>3.6789096208875316E-7</v>
      </c>
      <c r="H57" s="8">
        <f t="shared" si="6"/>
        <v>19.650336166959008</v>
      </c>
      <c r="I57" s="9">
        <f t="shared" si="7"/>
        <v>19.65033653484997</v>
      </c>
    </row>
    <row r="58" spans="1:9" x14ac:dyDescent="0.35">
      <c r="A58" s="8"/>
      <c r="B58" s="8">
        <f t="shared" si="4"/>
        <v>14.695808747786792</v>
      </c>
      <c r="C58" s="8">
        <f t="shared" si="5"/>
        <v>92.336489601215206</v>
      </c>
      <c r="D58" s="8">
        <f t="shared" si="0"/>
        <v>2.0827787769392347E-4</v>
      </c>
      <c r="E58" s="8">
        <f t="shared" si="1"/>
        <v>30.647733218084326</v>
      </c>
      <c r="F58" s="8">
        <f t="shared" si="2"/>
        <v>11.003162751710864</v>
      </c>
      <c r="G58" s="9">
        <f t="shared" si="3"/>
        <v>3.744425994436026E-7</v>
      </c>
      <c r="H58" s="8">
        <f t="shared" si="6"/>
        <v>19.644362188495769</v>
      </c>
      <c r="I58" s="9">
        <f t="shared" si="7"/>
        <v>19.644362562938369</v>
      </c>
    </row>
    <row r="59" spans="1:9" x14ac:dyDescent="0.35">
      <c r="A59" s="8"/>
      <c r="B59" s="8">
        <f t="shared" si="4"/>
        <v>14.826518633373624</v>
      </c>
      <c r="C59" s="8">
        <f t="shared" si="5"/>
        <v>93.157764033837509</v>
      </c>
      <c r="D59" s="8">
        <f t="shared" si="0"/>
        <v>2.1199926256213427E-4</v>
      </c>
      <c r="E59" s="8">
        <f t="shared" si="1"/>
        <v>30.570886138223017</v>
      </c>
      <c r="F59" s="8">
        <f t="shared" si="2"/>
        <v>10.932403885187348</v>
      </c>
      <c r="G59" s="9">
        <f t="shared" si="3"/>
        <v>3.8113307968069285E-7</v>
      </c>
      <c r="H59" s="8">
        <f t="shared" si="6"/>
        <v>19.638270253773108</v>
      </c>
      <c r="I59" s="9">
        <f t="shared" si="7"/>
        <v>19.638270634906188</v>
      </c>
    </row>
    <row r="60" spans="1:9" x14ac:dyDescent="0.35">
      <c r="A60" s="8"/>
      <c r="B60" s="8">
        <f t="shared" si="4"/>
        <v>14.958827529806435</v>
      </c>
      <c r="C60" s="8">
        <f t="shared" si="5"/>
        <v>93.989085347913289</v>
      </c>
      <c r="D60" s="8">
        <f t="shared" si="0"/>
        <v>2.1579972884373848E-4</v>
      </c>
      <c r="E60" s="8">
        <f t="shared" si="1"/>
        <v>30.493787060087847</v>
      </c>
      <c r="F60" s="8">
        <f t="shared" si="2"/>
        <v>10.861513414204909</v>
      </c>
      <c r="G60" s="9">
        <f t="shared" si="3"/>
        <v>3.8796574226510047E-7</v>
      </c>
      <c r="H60" s="8">
        <f t="shared" si="6"/>
        <v>19.632057846154098</v>
      </c>
      <c r="I60" s="9">
        <f t="shared" si="7"/>
        <v>19.632058234119839</v>
      </c>
    </row>
    <row r="61" spans="1:9" x14ac:dyDescent="0.35">
      <c r="A61" s="8"/>
      <c r="B61" s="8">
        <f t="shared" si="4"/>
        <v>15.092758912190034</v>
      </c>
      <c r="C61" s="8">
        <f t="shared" si="5"/>
        <v>94.830601041876179</v>
      </c>
      <c r="D61" s="8">
        <f t="shared" si="0"/>
        <v>2.1968118384697616E-4</v>
      </c>
      <c r="E61" s="8">
        <f t="shared" si="1"/>
        <v>30.416435182908135</v>
      </c>
      <c r="F61" s="8">
        <f t="shared" si="2"/>
        <v>10.790493107250828</v>
      </c>
      <c r="G61" s="9">
        <f t="shared" si="3"/>
        <v>3.9494401537998631E-7</v>
      </c>
      <c r="H61" s="8">
        <f t="shared" si="6"/>
        <v>19.62572239447346</v>
      </c>
      <c r="I61" s="9">
        <f t="shared" si="7"/>
        <v>19.625722789417477</v>
      </c>
    </row>
    <row r="62" spans="1:9" x14ac:dyDescent="0.35">
      <c r="A62" s="8"/>
      <c r="B62" s="8">
        <f t="shared" si="4"/>
        <v>15.228336651969737</v>
      </c>
      <c r="C62" s="8">
        <f t="shared" si="5"/>
        <v>95.68246110444062</v>
      </c>
      <c r="D62" s="8">
        <f t="shared" si="0"/>
        <v>2.236455858521041E-4</v>
      </c>
      <c r="E62" s="8">
        <f t="shared" si="1"/>
        <v>30.338829704074239</v>
      </c>
      <c r="F62" s="8">
        <f t="shared" si="2"/>
        <v>10.719344786530986</v>
      </c>
      <c r="G62" s="9">
        <f t="shared" si="3"/>
        <v>4.0207142267688502E-7</v>
      </c>
      <c r="H62" s="8">
        <f t="shared" si="6"/>
        <v>19.619261271957402</v>
      </c>
      <c r="I62" s="9">
        <f t="shared" si="7"/>
        <v>19.619261674028824</v>
      </c>
    </row>
    <row r="63" spans="1:9" x14ac:dyDescent="0.35">
      <c r="A63" s="8"/>
      <c r="B63" s="8">
        <f t="shared" si="4"/>
        <v>15.365585024428777</v>
      </c>
      <c r="C63" s="8">
        <f t="shared" si="5"/>
        <v>96.544818061709577</v>
      </c>
      <c r="D63" s="8">
        <f t="shared" si="0"/>
        <v>2.2769494559964196E-4</v>
      </c>
      <c r="E63" s="8">
        <f t="shared" si="1"/>
        <v>30.260969819155058</v>
      </c>
      <c r="F63" s="8">
        <f t="shared" si="2"/>
        <v>10.6480703290795</v>
      </c>
      <c r="G63" s="9">
        <f t="shared" si="3"/>
        <v>4.0935157652541152E-7</v>
      </c>
      <c r="H63" s="8">
        <f t="shared" si="6"/>
        <v>19.612671795129955</v>
      </c>
      <c r="I63" s="9">
        <f t="shared" si="7"/>
        <v>19.61267220448153</v>
      </c>
    </row>
    <row r="64" spans="1:9" x14ac:dyDescent="0.35">
      <c r="A64" s="8"/>
      <c r="B64" s="8">
        <f t="shared" si="4"/>
        <v>15.504528716341982</v>
      </c>
      <c r="C64" s="8">
        <f t="shared" si="5"/>
        <v>97.417827025263904</v>
      </c>
      <c r="D64" s="8">
        <f t="shared" si="0"/>
        <v>2.3183132781812128E-4</v>
      </c>
      <c r="E64" s="8">
        <f t="shared" si="1"/>
        <v>30.1828547219162</v>
      </c>
      <c r="F64" s="8">
        <f t="shared" si="2"/>
        <v>10.576671667882261</v>
      </c>
      <c r="G64" s="9">
        <f t="shared" si="3"/>
        <v>4.1678819247816971E-7</v>
      </c>
      <c r="H64" s="8">
        <f t="shared" si="6"/>
        <v>19.605951222706125</v>
      </c>
      <c r="I64" s="9">
        <f t="shared" si="7"/>
        <v>19.605951639494318</v>
      </c>
    </row>
    <row r="65" spans="1:9" x14ac:dyDescent="0.35">
      <c r="A65" s="8"/>
      <c r="B65" s="8">
        <f t="shared" si="4"/>
        <v>15.645192833789086</v>
      </c>
      <c r="C65" s="8">
        <f t="shared" si="5"/>
        <v>98.30164574125493</v>
      </c>
      <c r="D65" s="8">
        <f t="shared" si="0"/>
        <v>2.3605685281255026E-4</v>
      </c>
      <c r="E65" s="8">
        <f t="shared" si="1"/>
        <v>30.10448360433913</v>
      </c>
      <c r="F65" s="8">
        <f t="shared" si="2"/>
        <v>10.505150793014106</v>
      </c>
      <c r="G65" s="9">
        <f t="shared" si="3"/>
        <v>4.2438508059180392E-7</v>
      </c>
      <c r="H65" s="8">
        <f t="shared" si="6"/>
        <v>19.59909675447221</v>
      </c>
      <c r="I65" s="9">
        <f t="shared" si="7"/>
        <v>19.599097178857292</v>
      </c>
    </row>
    <row r="66" spans="1:9" x14ac:dyDescent="0.35">
      <c r="A66" s="8"/>
      <c r="B66" s="8">
        <f t="shared" si="4"/>
        <v>15.787602910131408</v>
      </c>
      <c r="C66" s="8">
        <f t="shared" si="5"/>
        <v>99.196434640523336</v>
      </c>
      <c r="D66" s="8">
        <f t="shared" si="0"/>
        <v>2.4037369808852058E-4</v>
      </c>
      <c r="E66" s="8">
        <f t="shared" si="1"/>
        <v>30.025855656641056</v>
      </c>
      <c r="F66" s="8">
        <f t="shared" si="2"/>
        <v>10.433509752789181</v>
      </c>
      <c r="G66" s="9">
        <f t="shared" si="3"/>
        <v>4.3214615699892517E-7</v>
      </c>
      <c r="H66" s="8">
        <f t="shared" si="6"/>
        <v>19.592105530153788</v>
      </c>
      <c r="I66" s="9">
        <f t="shared" si="7"/>
        <v>19.592105962299943</v>
      </c>
    </row>
    <row r="67" spans="1:9" x14ac:dyDescent="0.35">
      <c r="A67" s="8"/>
      <c r="B67" s="8">
        <f t="shared" si="4"/>
        <v>15.931784914155626</v>
      </c>
      <c r="C67" s="8">
        <f t="shared" si="5"/>
        <v>100.10235688976802</v>
      </c>
      <c r="D67" s="8">
        <f t="shared" si="0"/>
        <v>2.4478410003799032E-4</v>
      </c>
      <c r="E67" s="8">
        <f t="shared" si="1"/>
        <v>29.946970067295776</v>
      </c>
      <c r="F67" s="8">
        <f t="shared" si="2"/>
        <v>10.361750654924016</v>
      </c>
      <c r="G67" s="9">
        <f t="shared" si="3"/>
        <v>4.4007544294378109E-7</v>
      </c>
      <c r="H67" s="8">
        <f t="shared" si="6"/>
        <v>19.584974628271723</v>
      </c>
      <c r="I67" s="9">
        <f t="shared" si="7"/>
        <v>19.584975068347166</v>
      </c>
    </row>
    <row r="68" spans="1:9" x14ac:dyDescent="0.35">
      <c r="A68" s="8"/>
      <c r="B68" s="8">
        <f t="shared" si="4"/>
        <v>16.077765258388411</v>
      </c>
      <c r="C68" s="8">
        <f t="shared" si="5"/>
        <v>101.01957844378846</v>
      </c>
      <c r="D68" s="8">
        <f t="shared" si="0"/>
        <v>2.4929035567709752E-4</v>
      </c>
      <c r="E68" s="8">
        <f t="shared" si="1"/>
        <v>29.867826023055386</v>
      </c>
      <c r="F68" s="8">
        <f t="shared" si="2"/>
        <v>10.289875667712952</v>
      </c>
      <c r="G68" s="9">
        <f t="shared" si="3"/>
        <v>4.4817706960389086E-7</v>
      </c>
      <c r="H68" s="8">
        <f t="shared" si="6"/>
        <v>19.577701064986758</v>
      </c>
      <c r="I68" s="9">
        <f t="shared" si="7"/>
        <v>19.577701513163827</v>
      </c>
    </row>
    <row r="69" spans="1:9" x14ac:dyDescent="0.35">
      <c r="A69" s="8"/>
      <c r="B69" s="8">
        <f t="shared" si="4"/>
        <v>16.225570807585797</v>
      </c>
      <c r="C69" s="8">
        <f t="shared" si="5"/>
        <v>101.9482680988251</v>
      </c>
      <c r="D69" s="8">
        <f t="shared" si="0"/>
        <v>2.5389482443600292E-4</v>
      </c>
      <c r="E69" s="8">
        <f t="shared" si="1"/>
        <v>29.788422708972966</v>
      </c>
      <c r="F69" s="8">
        <f t="shared" si="2"/>
        <v>10.217887021215294</v>
      </c>
      <c r="G69" s="9">
        <f t="shared" si="3"/>
        <v>4.5645527809004206E-7</v>
      </c>
      <c r="H69" s="8">
        <f t="shared" si="6"/>
        <v>19.570281792933237</v>
      </c>
      <c r="I69" s="9">
        <f t="shared" si="7"/>
        <v>19.570282249388516</v>
      </c>
    </row>
    <row r="70" spans="1:9" x14ac:dyDescent="0.35">
      <c r="A70" s="8"/>
      <c r="B70" s="8">
        <f t="shared" si="4"/>
        <v>16.375228887401327</v>
      </c>
      <c r="C70" s="8">
        <f t="shared" si="5"/>
        <v>102.88859754702274</v>
      </c>
      <c r="D70" s="8">
        <f t="shared" si="0"/>
        <v>2.5859993000461573E-4</v>
      </c>
      <c r="E70" s="8">
        <f t="shared" si="1"/>
        <v>29.708759308426259</v>
      </c>
      <c r="F70" s="8">
        <f t="shared" si="2"/>
        <v>10.145787008453711</v>
      </c>
      <c r="G70" s="9">
        <f t="shared" si="3"/>
        <v>4.6491442716090727E-7</v>
      </c>
      <c r="H70" s="8">
        <f t="shared" si="6"/>
        <v>19.562713700042544</v>
      </c>
      <c r="I70" s="9">
        <f t="shared" si="7"/>
        <v>19.562714164956972</v>
      </c>
    </row>
    <row r="71" spans="1:9" x14ac:dyDescent="0.35">
      <c r="A71" s="8"/>
      <c r="B71" s="8">
        <f t="shared" si="4"/>
        <v>16.526767293237057</v>
      </c>
      <c r="C71" s="8">
        <f t="shared" si="5"/>
        <v>103.84074143204322</v>
      </c>
      <c r="D71" s="8">
        <f t="shared" si="0"/>
        <v>2.634081622457718E-4</v>
      </c>
      <c r="E71" s="8">
        <f t="shared" si="1"/>
        <v>29.628835003142338</v>
      </c>
      <c r="F71" s="8">
        <f t="shared" si="2"/>
        <v>10.073577986623171</v>
      </c>
      <c r="G71" s="9">
        <f t="shared" si="3"/>
        <v>4.7355899322304062E-7</v>
      </c>
      <c r="H71" s="8">
        <f t="shared" si="6"/>
        <v>19.55499360835692</v>
      </c>
      <c r="I71" s="9">
        <f t="shared" si="7"/>
        <v>19.554994081915915</v>
      </c>
    </row>
    <row r="72" spans="1:9" x14ac:dyDescent="0.35">
      <c r="A72" s="8"/>
      <c r="B72" s="8">
        <f t="shared" si="4"/>
        <v>16.680214299281605</v>
      </c>
      <c r="C72" s="8">
        <f t="shared" si="5"/>
        <v>104.80487740585302</v>
      </c>
      <c r="D72" s="8">
        <f t="shared" si="0"/>
        <v>2.683220791585046E-4</v>
      </c>
      <c r="E72" s="8">
        <f t="shared" si="1"/>
        <v>29.548648973223337</v>
      </c>
      <c r="F72" s="8">
        <f t="shared" si="2"/>
        <v>10.001262378309772</v>
      </c>
      <c r="G72" s="9">
        <f t="shared" si="3"/>
        <v>4.8239357611683964E-7</v>
      </c>
      <c r="H72" s="8">
        <f t="shared" si="6"/>
        <v>19.547118272834407</v>
      </c>
      <c r="I72" s="9">
        <f t="shared" si="7"/>
        <v>19.547118755227984</v>
      </c>
    </row>
    <row r="73" spans="1:9" x14ac:dyDescent="0.35">
      <c r="A73" s="8"/>
      <c r="B73" s="8">
        <f t="shared" si="4"/>
        <v>16.835598667739536</v>
      </c>
      <c r="C73" s="8">
        <f t="shared" si="5"/>
        <v>105.78118618671327</v>
      </c>
      <c r="D73" s="8">
        <f t="shared" si="0"/>
        <v>2.7334430891261989E-4</v>
      </c>
      <c r="E73" s="8">
        <f t="shared" si="1"/>
        <v>29.468200397173263</v>
      </c>
      <c r="F73" s="8">
        <f t="shared" si="2"/>
        <v>9.9288426727187975</v>
      </c>
      <c r="G73" s="9">
        <f t="shared" si="3"/>
        <v>4.9142290200952333E-7</v>
      </c>
      <c r="H73" s="8">
        <f t="shared" si="6"/>
        <v>19.539084380145553</v>
      </c>
      <c r="I73" s="9">
        <f t="shared" si="7"/>
        <v>19.539084871568456</v>
      </c>
    </row>
    <row r="74" spans="1:9" x14ac:dyDescent="0.35">
      <c r="A74" s="8"/>
      <c r="B74" s="8">
        <f t="shared" si="4"/>
        <v>16.992949658256499</v>
      </c>
      <c r="C74" s="8">
        <f t="shared" si="5"/>
        <v>106.76985161839961</v>
      </c>
      <c r="D74" s="8">
        <f t="shared" si="0"/>
        <v>2.784775519439645E-4</v>
      </c>
      <c r="E74" s="8">
        <f t="shared" si="1"/>
        <v>29.387488451925922</v>
      </c>
      <c r="F74" s="8">
        <f t="shared" si="2"/>
        <v>9.8563214269110837</v>
      </c>
      <c r="G74" s="9">
        <f t="shared" si="3"/>
        <v>5.0065182628811146E-7</v>
      </c>
      <c r="H74" s="8">
        <f t="shared" si="6"/>
        <v>19.530888547462894</v>
      </c>
      <c r="I74" s="9">
        <f t="shared" si="7"/>
        <v>19.530889048114719</v>
      </c>
    </row>
    <row r="75" spans="1:9" x14ac:dyDescent="0.35">
      <c r="A75" s="8"/>
      <c r="B75" s="8">
        <f t="shared" si="4"/>
        <v>17.152297037544578</v>
      </c>
      <c r="C75" s="8">
        <f t="shared" si="5"/>
        <v>107.77106073068003</v>
      </c>
      <c r="D75" s="8">
        <f t="shared" si="0"/>
        <v>2.8372458312099264E-4</v>
      </c>
      <c r="E75" s="8">
        <f t="shared" si="1"/>
        <v>29.306512312874091</v>
      </c>
      <c r="F75" s="8">
        <f t="shared" si="2"/>
        <v>9.7837012670469843</v>
      </c>
      <c r="G75" s="9">
        <f t="shared" si="3"/>
        <v>5.1008533838105764E-7</v>
      </c>
      <c r="H75" s="8">
        <f t="shared" si="6"/>
        <v>19.522527321243984</v>
      </c>
      <c r="I75" s="9">
        <f t="shared" si="7"/>
        <v>19.522527831329324</v>
      </c>
    </row>
    <row r="76" spans="1:9" x14ac:dyDescent="0.35">
      <c r="A76" s="8"/>
      <c r="B76" s="8">
        <f t="shared" si="4"/>
        <v>17.313671089212622</v>
      </c>
      <c r="C76" s="8">
        <f t="shared" si="5"/>
        <v>108.78500380108073</v>
      </c>
      <c r="D76" s="8">
        <f t="shared" ref="D76:D139" si="8">10*LOG(1+(C76*$C$4)^2)</f>
        <v>2.8908825397684168E-4</v>
      </c>
      <c r="E76" s="8">
        <f t="shared" ref="E76:E139" si="9">10*LOG(1+1/(C76*$C$5)^2)</f>
        <v>29.225271153899723</v>
      </c>
      <c r="F76" s="8">
        <f t="shared" ref="F76:F139" si="10">10*LOG(1+1/(C76*$C$6)^2)</f>
        <v>9.7109848896368529</v>
      </c>
      <c r="G76" s="9">
        <f t="shared" ref="G76:G139" si="11">10*LOG(1+(C76*$C$7)^2)</f>
        <v>5.1972856561555456E-7</v>
      </c>
      <c r="H76" s="8">
        <f t="shared" si="6"/>
        <v>19.513997176008893</v>
      </c>
      <c r="I76" s="9">
        <f t="shared" si="7"/>
        <v>19.513997695737459</v>
      </c>
    </row>
    <row r="77" spans="1:9" x14ac:dyDescent="0.35">
      <c r="A77" s="8"/>
      <c r="B77" s="8">
        <f t="shared" ref="B77:B140" si="12">10^(10^(ROW(B66)/700))</f>
        <v>17.477102623806086</v>
      </c>
      <c r="C77" s="8">
        <f t="shared" ref="C77:C140" si="13">2*PI()*B77</f>
        <v>109.8118744179682</v>
      </c>
      <c r="D77" s="8">
        <f t="shared" si="8"/>
        <v>2.9457149501655496E-4</v>
      </c>
      <c r="E77" s="8">
        <f t="shared" si="9"/>
        <v>29.143764147405594</v>
      </c>
      <c r="F77" s="8">
        <f t="shared" si="10"/>
        <v>9.6381750627972682</v>
      </c>
      <c r="G77" s="9">
        <f t="shared" si="11"/>
        <v>5.2958677900349473E-7</v>
      </c>
      <c r="H77" s="8">
        <f t="shared" ref="H77:H140" si="14">E77-D77-F77</f>
        <v>19.505294513113313</v>
      </c>
      <c r="I77" s="9">
        <f t="shared" ref="I77:I140" si="15">H77+G77</f>
        <v>19.505295042700091</v>
      </c>
    </row>
    <row r="78" spans="1:9" x14ac:dyDescent="0.35">
      <c r="A78" s="8"/>
      <c r="B78" s="8">
        <f t="shared" si="12"/>
        <v>17.642622989061444</v>
      </c>
      <c r="C78" s="8">
        <f t="shared" si="13"/>
        <v>110.85186954497965</v>
      </c>
      <c r="D78" s="8">
        <f t="shared" si="8"/>
        <v>3.0017731810041455E-4</v>
      </c>
      <c r="E78" s="8">
        <f t="shared" si="9"/>
        <v>29.061990464348106</v>
      </c>
      <c r="F78" s="8">
        <f t="shared" si="10"/>
        <v>9.5652746275117231</v>
      </c>
      <c r="G78" s="9">
        <f t="shared" si="11"/>
        <v>5.3966539227713873E-7</v>
      </c>
      <c r="H78" s="8">
        <f t="shared" si="14"/>
        <v>19.496415659518284</v>
      </c>
      <c r="I78" s="9">
        <f t="shared" si="15"/>
        <v>19.496416199183678</v>
      </c>
    </row>
    <row r="79" spans="1:9" x14ac:dyDescent="0.35">
      <c r="A79" s="8"/>
      <c r="B79" s="8">
        <f t="shared" si="12"/>
        <v>17.810264080379952</v>
      </c>
      <c r="C79" s="8">
        <f t="shared" si="13"/>
        <v>111.90518958683165</v>
      </c>
      <c r="D79" s="8">
        <f t="shared" si="8"/>
        <v>3.0590881889759158E-4</v>
      </c>
      <c r="E79" s="8">
        <f t="shared" si="9"/>
        <v>28.979949274271476</v>
      </c>
      <c r="F79" s="8">
        <f t="shared" si="10"/>
        <v>9.492286498894849</v>
      </c>
      <c r="G79" s="9">
        <f t="shared" si="11"/>
        <v>5.4996997249671139E-7</v>
      </c>
      <c r="H79" s="8">
        <f t="shared" si="14"/>
        <v>19.487356866557729</v>
      </c>
      <c r="I79" s="9">
        <f t="shared" si="15"/>
        <v>19.487357416527701</v>
      </c>
    </row>
    <row r="80" spans="1:9" x14ac:dyDescent="0.35">
      <c r="A80" s="8"/>
      <c r="B80" s="8">
        <f t="shared" si="12"/>
        <v>17.980058351526125</v>
      </c>
      <c r="C80" s="8">
        <f t="shared" si="13"/>
        <v>112.97203845654056</v>
      </c>
      <c r="D80" s="8">
        <f t="shared" si="8"/>
        <v>3.1176917943036276E-4</v>
      </c>
      <c r="E80" s="8">
        <f t="shared" si="9"/>
        <v>28.897639745343298</v>
      </c>
      <c r="F80" s="8">
        <f t="shared" si="10"/>
        <v>9.4192136674588305</v>
      </c>
      <c r="G80" s="9">
        <f t="shared" si="11"/>
        <v>5.605062419790523E-7</v>
      </c>
      <c r="H80" s="8">
        <f t="shared" si="14"/>
        <v>19.478114308705038</v>
      </c>
      <c r="I80" s="9">
        <f t="shared" si="15"/>
        <v>19.478114869211279</v>
      </c>
    </row>
    <row r="81" spans="1:9" x14ac:dyDescent="0.35">
      <c r="A81" s="8"/>
      <c r="B81" s="8">
        <f t="shared" si="12"/>
        <v>18.152038825555799</v>
      </c>
      <c r="C81" s="8">
        <f t="shared" si="13"/>
        <v>114.05262364408559</v>
      </c>
      <c r="D81" s="8">
        <f t="shared" si="8"/>
        <v>3.1776167069345722E-4</v>
      </c>
      <c r="E81" s="8">
        <f t="shared" si="9"/>
        <v>28.815061044391584</v>
      </c>
      <c r="F81" s="8">
        <f t="shared" si="10"/>
        <v>9.3460592003808429</v>
      </c>
      <c r="G81" s="9">
        <f t="shared" si="11"/>
        <v>5.7128008311924752E-7</v>
      </c>
      <c r="H81" s="8">
        <f t="shared" si="14"/>
        <v>19.468684082340047</v>
      </c>
      <c r="I81" s="9">
        <f t="shared" si="15"/>
        <v>19.46868465362013</v>
      </c>
    </row>
    <row r="82" spans="1:9" x14ac:dyDescent="0.35">
      <c r="A82" s="8"/>
      <c r="B82" s="8">
        <f t="shared" si="12"/>
        <v>18.326239105979571</v>
      </c>
      <c r="C82" s="8">
        <f t="shared" si="13"/>
        <v>115.1471562865508</v>
      </c>
      <c r="D82" s="8">
        <f t="shared" si="8"/>
        <v>3.2388965536010278E-4</v>
      </c>
      <c r="E82" s="8">
        <f t="shared" si="9"/>
        <v>28.73221233694316</v>
      </c>
      <c r="F82" s="8">
        <f t="shared" si="10"/>
        <v>9.2728262427700461</v>
      </c>
      <c r="G82" s="9">
        <f t="shared" si="11"/>
        <v>5.8229754128360621E-7</v>
      </c>
      <c r="H82" s="8">
        <f t="shared" si="14"/>
        <v>19.459062204517757</v>
      </c>
      <c r="I82" s="9">
        <f t="shared" si="15"/>
        <v>19.459062786815299</v>
      </c>
    </row>
    <row r="83" spans="1:9" x14ac:dyDescent="0.35">
      <c r="A83" s="8"/>
      <c r="B83" s="8">
        <f t="shared" si="12"/>
        <v>18.502693388166687</v>
      </c>
      <c r="C83" s="8">
        <f t="shared" si="13"/>
        <v>116.25585123977781</v>
      </c>
      <c r="D83" s="8">
        <f t="shared" si="8"/>
        <v>3.30156590580551E-4</v>
      </c>
      <c r="E83" s="8">
        <f t="shared" si="9"/>
        <v>28.649092787263761</v>
      </c>
      <c r="F83" s="8">
        <f t="shared" si="10"/>
        <v>9.199518018932805</v>
      </c>
      <c r="G83" s="9">
        <f t="shared" si="11"/>
        <v>5.9356483348860125E-7</v>
      </c>
      <c r="H83" s="8">
        <f t="shared" si="14"/>
        <v>19.449244611740376</v>
      </c>
      <c r="I83" s="9">
        <f t="shared" si="15"/>
        <v>19.449245205305211</v>
      </c>
    </row>
    <row r="84" spans="1:9" x14ac:dyDescent="0.35">
      <c r="A84" s="8"/>
      <c r="B84" s="8">
        <f t="shared" si="12"/>
        <v>18.681436470995362</v>
      </c>
      <c r="C84" s="8">
        <f t="shared" si="13"/>
        <v>117.37892715156691</v>
      </c>
      <c r="D84" s="8">
        <f t="shared" si="8"/>
        <v>3.3656603086729023E-4</v>
      </c>
      <c r="E84" s="8">
        <f t="shared" si="9"/>
        <v>28.565701558399574</v>
      </c>
      <c r="F84" s="8">
        <f t="shared" si="10"/>
        <v>9.1261378336345071</v>
      </c>
      <c r="G84" s="9">
        <f t="shared" si="11"/>
        <v>6.0508835129384613E-7</v>
      </c>
      <c r="H84" s="8">
        <f t="shared" si="14"/>
        <v>19.439227158734198</v>
      </c>
      <c r="I84" s="9">
        <f t="shared" si="15"/>
        <v>19.439227763822551</v>
      </c>
    </row>
    <row r="85" spans="1:9" x14ac:dyDescent="0.35">
      <c r="A85" s="8"/>
      <c r="B85" s="8">
        <f t="shared" si="12"/>
        <v>18.862503768755058</v>
      </c>
      <c r="C85" s="8">
        <f t="shared" si="13"/>
        <v>118.51660653646135</v>
      </c>
      <c r="D85" s="8">
        <f t="shared" si="8"/>
        <v>3.4312163107851323E-4</v>
      </c>
      <c r="E85" s="8">
        <f t="shared" si="9"/>
        <v>28.482037812220511</v>
      </c>
      <c r="F85" s="8">
        <f t="shared" si="10"/>
        <v>9.0526890733564223</v>
      </c>
      <c r="G85" s="9">
        <f t="shared" si="11"/>
        <v>6.168746675523796E-7</v>
      </c>
      <c r="H85" s="8">
        <f t="shared" si="14"/>
        <v>19.42900561723301</v>
      </c>
      <c r="I85" s="9">
        <f t="shared" si="15"/>
        <v>19.429006234107678</v>
      </c>
    </row>
    <row r="86" spans="1:9" x14ac:dyDescent="0.35">
      <c r="A86" s="8"/>
      <c r="B86" s="8">
        <f t="shared" si="12"/>
        <v>19.045931323306789</v>
      </c>
      <c r="C86" s="8">
        <f t="shared" si="13"/>
        <v>119.66911585215267</v>
      </c>
      <c r="D86" s="8">
        <f t="shared" si="8"/>
        <v>3.4982714950175997E-4</v>
      </c>
      <c r="E86" s="8">
        <f t="shared" si="9"/>
        <v>28.398100709465158</v>
      </c>
      <c r="F86" s="8">
        <f t="shared" si="10"/>
        <v>8.9791752075458842</v>
      </c>
      <c r="G86" s="9">
        <f t="shared" si="11"/>
        <v>6.2893054123229641E-7</v>
      </c>
      <c r="H86" s="8">
        <f t="shared" si="14"/>
        <v>19.41857567476977</v>
      </c>
      <c r="I86" s="9">
        <f t="shared" si="15"/>
        <v>19.418576303700309</v>
      </c>
    </row>
    <row r="87" spans="1:9" x14ac:dyDescent="0.35">
      <c r="A87" s="8"/>
      <c r="B87" s="8">
        <f t="shared" si="12"/>
        <v>19.231755816507526</v>
      </c>
      <c r="C87" s="8">
        <f t="shared" si="13"/>
        <v>120.83668557754564</v>
      </c>
      <c r="D87" s="8">
        <f t="shared" si="8"/>
        <v>3.5668645103194697E-4</v>
      </c>
      <c r="E87" s="8">
        <f t="shared" si="9"/>
        <v>28.313889409787457</v>
      </c>
      <c r="F87" s="8">
        <f t="shared" si="10"/>
        <v>8.9055997898579342</v>
      </c>
      <c r="G87" s="9">
        <f t="shared" si="11"/>
        <v>6.4126292030972222E-7</v>
      </c>
      <c r="H87" s="8">
        <f t="shared" si="14"/>
        <v>19.407932933478492</v>
      </c>
      <c r="I87" s="9">
        <f t="shared" si="15"/>
        <v>19.407933574741413</v>
      </c>
    </row>
    <row r="88" spans="1:9" x14ac:dyDescent="0.35">
      <c r="A88" s="8"/>
      <c r="B88" s="8">
        <f t="shared" si="12"/>
        <v>19.420014582904773</v>
      </c>
      <c r="C88" s="8">
        <f t="shared" si="13"/>
        <v>122.01955029252058</v>
      </c>
      <c r="D88" s="8">
        <f t="shared" si="8"/>
        <v>3.6370351046498674E-4</v>
      </c>
      <c r="E88" s="8">
        <f t="shared" si="9"/>
        <v>28.229403071805255</v>
      </c>
      <c r="F88" s="8">
        <f t="shared" si="10"/>
        <v>8.8319664593866207</v>
      </c>
      <c r="G88" s="9">
        <f t="shared" si="11"/>
        <v>6.5387895334073477E-7</v>
      </c>
      <c r="H88" s="8">
        <f t="shared" si="14"/>
        <v>19.397072908908168</v>
      </c>
      <c r="I88" s="9">
        <f t="shared" si="15"/>
        <v>19.397073562787121</v>
      </c>
    </row>
    <row r="89" spans="1:9" x14ac:dyDescent="0.35">
      <c r="A89" s="8"/>
      <c r="B89" s="8">
        <f t="shared" si="12"/>
        <v>19.610745622707878</v>
      </c>
      <c r="C89" s="8">
        <f t="shared" si="13"/>
        <v>123.21794875943452</v>
      </c>
      <c r="D89" s="8">
        <f t="shared" si="8"/>
        <v>3.7088241589156533E-4</v>
      </c>
      <c r="E89" s="8">
        <f t="shared" si="9"/>
        <v>28.14464085315074</v>
      </c>
      <c r="F89" s="8">
        <f t="shared" si="10"/>
        <v>8.758278941883864</v>
      </c>
      <c r="G89" s="9">
        <f t="shared" si="11"/>
        <v>6.6678599139001094E-7</v>
      </c>
      <c r="H89" s="8">
        <f t="shared" si="14"/>
        <v>19.385991028850988</v>
      </c>
      <c r="I89" s="9">
        <f t="shared" si="15"/>
        <v>19.385991695636978</v>
      </c>
    </row>
    <row r="90" spans="1:9" x14ac:dyDescent="0.35">
      <c r="A90" s="8"/>
      <c r="B90" s="8">
        <f t="shared" si="12"/>
        <v>19.803987615042587</v>
      </c>
      <c r="C90" s="8">
        <f t="shared" si="13"/>
        <v>124.43212400640208</v>
      </c>
      <c r="D90" s="8">
        <f t="shared" si="8"/>
        <v>3.7822737221035365E-4</v>
      </c>
      <c r="E90" s="8">
        <f t="shared" si="9"/>
        <v>28.05960191052279</v>
      </c>
      <c r="F90" s="8">
        <f t="shared" si="10"/>
        <v>8.6845410509638015</v>
      </c>
      <c r="G90" s="9">
        <f t="shared" si="11"/>
        <v>6.7999159767409239E-7</v>
      </c>
      <c r="H90" s="8">
        <f t="shared" si="14"/>
        <v>19.374682632186779</v>
      </c>
      <c r="I90" s="9">
        <f t="shared" si="15"/>
        <v>19.374683312178377</v>
      </c>
    </row>
    <row r="91" spans="1:9" x14ac:dyDescent="0.35">
      <c r="A91" s="8"/>
      <c r="B91" s="8">
        <f t="shared" si="12"/>
        <v>19.999779931495457</v>
      </c>
      <c r="C91" s="8">
        <f t="shared" si="13"/>
        <v>125.66232341239741</v>
      </c>
      <c r="D91" s="8">
        <f t="shared" si="8"/>
        <v>3.8574270475293137E-4</v>
      </c>
      <c r="E91" s="8">
        <f t="shared" si="9"/>
        <v>27.974285399741397</v>
      </c>
      <c r="F91" s="8">
        <f t="shared" si="10"/>
        <v>8.6107566892904259</v>
      </c>
      <c r="G91" s="9">
        <f t="shared" si="11"/>
        <v>6.9350354756137644E-7</v>
      </c>
      <c r="H91" s="8">
        <f t="shared" si="14"/>
        <v>19.363142967746217</v>
      </c>
      <c r="I91" s="9">
        <f t="shared" si="15"/>
        <v>19.363143661249765</v>
      </c>
    </row>
    <row r="92" spans="1:9" x14ac:dyDescent="0.35">
      <c r="A92" s="8"/>
      <c r="B92" s="8">
        <f t="shared" si="12"/>
        <v>20.198162649955066</v>
      </c>
      <c r="C92" s="8">
        <f t="shared" si="13"/>
        <v>126.90879879422117</v>
      </c>
      <c r="D92" s="8">
        <f t="shared" si="8"/>
        <v>3.9343286303391515E-4</v>
      </c>
      <c r="E92" s="8">
        <f t="shared" si="9"/>
        <v>27.888690475804175</v>
      </c>
      <c r="F92" s="8">
        <f t="shared" si="10"/>
        <v>8.5369298497462047</v>
      </c>
      <c r="G92" s="9">
        <f t="shared" si="11"/>
        <v>7.0732984496567265E-7</v>
      </c>
      <c r="H92" s="8">
        <f t="shared" si="14"/>
        <v>19.351367193194935</v>
      </c>
      <c r="I92" s="9">
        <f t="shared" si="15"/>
        <v>19.351367900524782</v>
      </c>
    </row>
    <row r="93" spans="1:9" x14ac:dyDescent="0.35">
      <c r="A93" s="8"/>
      <c r="B93" s="8">
        <f t="shared" si="12"/>
        <v>20.399176568757216</v>
      </c>
      <c r="C93" s="8">
        <f t="shared" si="13"/>
        <v>128.17180649537744</v>
      </c>
      <c r="D93" s="8">
        <f t="shared" si="8"/>
        <v>4.0130242462724567E-4</v>
      </c>
      <c r="E93" s="8">
        <f t="shared" si="9"/>
        <v>27.802816292945</v>
      </c>
      <c r="F93" s="8">
        <f t="shared" si="10"/>
        <v>8.4630646165791443</v>
      </c>
      <c r="G93" s="9">
        <f t="shared" si="11"/>
        <v>7.2147872041753874E-7</v>
      </c>
      <c r="H93" s="8">
        <f t="shared" si="14"/>
        <v>19.33935037394123</v>
      </c>
      <c r="I93" s="9">
        <f t="shared" si="15"/>
        <v>19.33935109541995</v>
      </c>
    </row>
    <row r="94" spans="1:9" x14ac:dyDescent="0.35">
      <c r="A94" s="8"/>
      <c r="B94" s="8">
        <f t="shared" si="12"/>
        <v>20.602863221141074</v>
      </c>
      <c r="C94" s="8">
        <f t="shared" si="13"/>
        <v>129.45160747690429</v>
      </c>
      <c r="D94" s="8">
        <f t="shared" si="8"/>
        <v>4.09356099166696E-4</v>
      </c>
      <c r="E94" s="8">
        <f t="shared" si="9"/>
        <v>27.716662004694985</v>
      </c>
      <c r="F94" s="8">
        <f t="shared" si="10"/>
        <v>8.389165166525931</v>
      </c>
      <c r="G94" s="9">
        <f t="shared" si="11"/>
        <v>7.3595864263619769E-7</v>
      </c>
      <c r="H94" s="8">
        <f t="shared" si="14"/>
        <v>19.327087482069889</v>
      </c>
      <c r="I94" s="9">
        <f t="shared" si="15"/>
        <v>19.327088218028532</v>
      </c>
    </row>
    <row r="95" spans="1:9" x14ac:dyDescent="0.35">
      <c r="A95" s="8"/>
      <c r="B95" s="8">
        <f t="shared" si="12"/>
        <v>20.809264890023965</v>
      </c>
      <c r="C95" s="8">
        <f t="shared" si="13"/>
        <v>130.74846741020662</v>
      </c>
      <c r="D95" s="8">
        <f t="shared" si="8"/>
        <v>4.175987324879488E-4</v>
      </c>
      <c r="E95" s="8">
        <f t="shared" si="9"/>
        <v>27.6302267639457</v>
      </c>
      <c r="F95" s="8">
        <f t="shared" si="10"/>
        <v>8.3152357699083232</v>
      </c>
      <c r="G95" s="9">
        <f t="shared" si="11"/>
        <v>7.5077832720847452E-7</v>
      </c>
      <c r="H95" s="8">
        <f t="shared" si="14"/>
        <v>19.31457339530489</v>
      </c>
      <c r="I95" s="9">
        <f t="shared" si="15"/>
        <v>19.314574146083217</v>
      </c>
    </row>
    <row r="96" spans="1:9" x14ac:dyDescent="0.35">
      <c r="A96" s="8"/>
      <c r="B96" s="8">
        <f t="shared" si="12"/>
        <v>21.018424623102295</v>
      </c>
      <c r="C96" s="8">
        <f t="shared" si="13"/>
        <v>132.06265677193798</v>
      </c>
      <c r="D96" s="8">
        <f t="shared" si="8"/>
        <v>4.2603531090644432E-4</v>
      </c>
      <c r="E96" s="8">
        <f t="shared" si="9"/>
        <v>27.543509723014861</v>
      </c>
      <c r="F96" s="8">
        <f t="shared" si="10"/>
        <v>8.2412807917001238</v>
      </c>
      <c r="G96" s="9">
        <f t="shared" si="11"/>
        <v>7.659467414104209E-7</v>
      </c>
      <c r="H96" s="8">
        <f t="shared" si="14"/>
        <v>19.301802896003831</v>
      </c>
      <c r="I96" s="9">
        <f t="shared" si="15"/>
        <v>19.301803661950572</v>
      </c>
    </row>
    <row r="97" spans="1:9" x14ac:dyDescent="0.35">
      <c r="A97" s="8"/>
      <c r="B97" s="8">
        <f t="shared" si="12"/>
        <v>21.230386248286425</v>
      </c>
      <c r="C97" s="8">
        <f t="shared" si="13"/>
        <v>133.39445094098082</v>
      </c>
      <c r="D97" s="8">
        <f t="shared" si="8"/>
        <v>4.3467096563677547E-4</v>
      </c>
      <c r="E97" s="8">
        <f t="shared" si="9"/>
        <v>27.456510033714498</v>
      </c>
      <c r="F97" s="8">
        <f t="shared" si="10"/>
        <v>8.1673046925618049</v>
      </c>
      <c r="G97" s="9">
        <f t="shared" si="11"/>
        <v>7.8147311192192276E-7</v>
      </c>
      <c r="H97" s="8">
        <f t="shared" si="14"/>
        <v>19.288770670187056</v>
      </c>
      <c r="I97" s="9">
        <f t="shared" si="15"/>
        <v>19.288771451660168</v>
      </c>
    </row>
    <row r="98" spans="1:9" x14ac:dyDescent="0.35">
      <c r="A98" s="8"/>
      <c r="B98" s="8">
        <f t="shared" si="12"/>
        <v>21.445194389477503</v>
      </c>
      <c r="C98" s="8">
        <f t="shared" si="13"/>
        <v>134.74413029757514</v>
      </c>
      <c r="D98" s="8">
        <f t="shared" si="8"/>
        <v>4.4351097737097391E-4</v>
      </c>
      <c r="E98" s="8">
        <f t="shared" si="9"/>
        <v>27.369226847421718</v>
      </c>
      <c r="F98" s="8">
        <f t="shared" si="10"/>
        <v>8.0933120298397867</v>
      </c>
      <c r="G98" s="9">
        <f t="shared" si="11"/>
        <v>7.9736693543428777E-7</v>
      </c>
      <c r="H98" s="8">
        <f t="shared" si="14"/>
        <v>19.275471306604562</v>
      </c>
      <c r="I98" s="9">
        <f t="shared" si="15"/>
        <v>19.275472103971499</v>
      </c>
    </row>
    <row r="99" spans="1:9" x14ac:dyDescent="0.35">
      <c r="A99" s="8"/>
      <c r="B99" s="8">
        <f t="shared" si="12"/>
        <v>21.66289448269459</v>
      </c>
      <c r="C99" s="8">
        <f t="shared" si="13"/>
        <v>136.11198032464836</v>
      </c>
      <c r="D99" s="8">
        <f t="shared" si="8"/>
        <v>4.5256078100313832E-4</v>
      </c>
      <c r="E99" s="8">
        <f t="shared" si="9"/>
        <v>27.281659315152144</v>
      </c>
      <c r="F99" s="8">
        <f t="shared" si="10"/>
        <v>8.019307458527198</v>
      </c>
      <c r="G99" s="9">
        <f t="shared" si="11"/>
        <v>8.1363798540052426E-7</v>
      </c>
      <c r="H99" s="8">
        <f t="shared" si="14"/>
        <v>19.261899295843943</v>
      </c>
      <c r="I99" s="9">
        <f t="shared" si="15"/>
        <v>19.261900109481928</v>
      </c>
    </row>
    <row r="100" spans="1:9" x14ac:dyDescent="0.35">
      <c r="A100" s="8"/>
      <c r="B100" s="8">
        <f t="shared" si="12"/>
        <v>21.883532792560263</v>
      </c>
      <c r="C100" s="8">
        <f t="shared" si="13"/>
        <v>137.49829171139731</v>
      </c>
      <c r="D100" s="8">
        <f t="shared" si="8"/>
        <v>4.6182597051871402E-4</v>
      </c>
      <c r="E100" s="8">
        <f t="shared" si="9"/>
        <v>27.193806587636161</v>
      </c>
      <c r="F100" s="8">
        <f t="shared" si="10"/>
        <v>7.9452957321829674</v>
      </c>
      <c r="G100" s="9">
        <f t="shared" si="11"/>
        <v>8.3029632360725467E-7</v>
      </c>
      <c r="H100" s="8">
        <f t="shared" si="14"/>
        <v>19.248049029482676</v>
      </c>
      <c r="I100" s="9">
        <f t="shared" si="15"/>
        <v>19.248049859778998</v>
      </c>
    </row>
    <row r="101" spans="1:9" x14ac:dyDescent="0.35">
      <c r="A101" s="8"/>
      <c r="B101" s="8">
        <f t="shared" si="12"/>
        <v>22.10715642915368</v>
      </c>
      <c r="C101" s="8">
        <f t="shared" si="13"/>
        <v>138.90336045917914</v>
      </c>
      <c r="D101" s="8">
        <f t="shared" si="8"/>
        <v>4.7131230404840856E-4</v>
      </c>
      <c r="E101" s="8">
        <f t="shared" si="9"/>
        <v>27.105667815398014</v>
      </c>
      <c r="F101" s="8">
        <f t="shared" si="10"/>
        <v>7.8712817038057468</v>
      </c>
      <c r="G101" s="9">
        <f t="shared" si="11"/>
        <v>8.4735230306768335E-7</v>
      </c>
      <c r="H101" s="8">
        <f t="shared" si="14"/>
        <v>19.233914799288222</v>
      </c>
      <c r="I101" s="9">
        <f t="shared" si="15"/>
        <v>19.233915646640526</v>
      </c>
    </row>
    <row r="102" spans="1:9" x14ac:dyDescent="0.35">
      <c r="A102" s="8"/>
      <c r="B102" s="8">
        <f t="shared" si="12"/>
        <v>22.333813365239656</v>
      </c>
      <c r="C102" s="8">
        <f t="shared" si="13"/>
        <v>140.32748798976488</v>
      </c>
      <c r="D102" s="8">
        <f t="shared" si="8"/>
        <v>4.8102570909829901E-4</v>
      </c>
      <c r="E102" s="8">
        <f t="shared" si="9"/>
        <v>27.017242148837902</v>
      </c>
      <c r="F102" s="8">
        <f t="shared" si="10"/>
        <v>7.797270326659282</v>
      </c>
      <c r="G102" s="9">
        <f t="shared" si="11"/>
        <v>8.6481658537947254E-7</v>
      </c>
      <c r="H102" s="8">
        <f t="shared" si="14"/>
        <v>19.219490796469522</v>
      </c>
      <c r="I102" s="9">
        <f t="shared" si="15"/>
        <v>19.219491661286106</v>
      </c>
    </row>
    <row r="103" spans="1:9" x14ac:dyDescent="0.35">
      <c r="A103" s="8"/>
      <c r="B103" s="8">
        <f t="shared" si="12"/>
        <v>22.563552453883108</v>
      </c>
      <c r="C103" s="8">
        <f t="shared" si="13"/>
        <v>141.77098125601424</v>
      </c>
      <c r="D103" s="8">
        <f t="shared" si="8"/>
        <v>4.909722879532229E-4</v>
      </c>
      <c r="E103" s="8">
        <f t="shared" si="9"/>
        <v>26.928528738317169</v>
      </c>
      <c r="F103" s="8">
        <f t="shared" si="10"/>
        <v>7.7232666550455411</v>
      </c>
      <c r="G103" s="9">
        <f t="shared" si="11"/>
        <v>8.8270014458203554E-7</v>
      </c>
      <c r="H103" s="8">
        <f t="shared" si="14"/>
        <v>19.204771110983675</v>
      </c>
      <c r="I103" s="9">
        <f t="shared" si="15"/>
        <v>19.204771993683821</v>
      </c>
    </row>
    <row r="104" spans="1:9" x14ac:dyDescent="0.35">
      <c r="A104" s="8"/>
      <c r="B104" s="8">
        <f t="shared" si="12"/>
        <v>22.79642344645811</v>
      </c>
      <c r="C104" s="8">
        <f t="shared" si="13"/>
        <v>143.23415285502983</v>
      </c>
      <c r="D104" s="8">
        <f t="shared" si="8"/>
        <v>5.0115832327272004E-4</v>
      </c>
      <c r="E104" s="8">
        <f t="shared" si="9"/>
        <v>26.839526734246675</v>
      </c>
      <c r="F104" s="8">
        <f t="shared" si="10"/>
        <v>7.6492758450219096</v>
      </c>
      <c r="G104" s="9">
        <f t="shared" si="11"/>
        <v>9.0101427969277401E-7</v>
      </c>
      <c r="H104" s="8">
        <f t="shared" si="14"/>
        <v>19.189749730901489</v>
      </c>
      <c r="I104" s="9">
        <f t="shared" si="15"/>
        <v>19.189750631915768</v>
      </c>
    </row>
    <row r="105" spans="1:9" x14ac:dyDescent="0.35">
      <c r="A105" s="8"/>
      <c r="B105" s="8">
        <f t="shared" si="12"/>
        <v>23.032477011061044</v>
      </c>
      <c r="C105" s="8">
        <f t="shared" si="13"/>
        <v>144.71732114385034</v>
      </c>
      <c r="D105" s="8">
        <f t="shared" si="8"/>
        <v>5.115902838698659E-4</v>
      </c>
      <c r="E105" s="8">
        <f t="shared" si="9"/>
        <v>26.750235287178551</v>
      </c>
      <c r="F105" s="8">
        <f t="shared" si="10"/>
        <v>7.5753031550586272</v>
      </c>
      <c r="G105" s="9">
        <f t="shared" si="11"/>
        <v>9.1977062338600638E-7</v>
      </c>
      <c r="H105" s="8">
        <f t="shared" si="14"/>
        <v>19.174420541836053</v>
      </c>
      <c r="I105" s="9">
        <f t="shared" si="15"/>
        <v>19.174421461606677</v>
      </c>
    </row>
    <row r="106" spans="1:9" x14ac:dyDescent="0.35">
      <c r="A106" s="8"/>
      <c r="B106" s="8">
        <f t="shared" si="12"/>
        <v>23.271764751337919</v>
      </c>
      <c r="C106" s="8">
        <f t="shared" si="13"/>
        <v>146.22081035774622</v>
      </c>
      <c r="D106" s="8">
        <f t="shared" si="8"/>
        <v>5.2227483070093803E-4</v>
      </c>
      <c r="E106" s="8">
        <f t="shared" si="9"/>
        <v>26.660653547901308</v>
      </c>
      <c r="F106" s="8">
        <f t="shared" si="10"/>
        <v>7.5013539466323991</v>
      </c>
      <c r="G106" s="9">
        <f t="shared" si="11"/>
        <v>9.3898115742218448E-7</v>
      </c>
      <c r="H106" s="8">
        <f t="shared" si="14"/>
        <v>19.158777326438209</v>
      </c>
      <c r="I106" s="9">
        <f t="shared" si="15"/>
        <v>19.158778265419365</v>
      </c>
    </row>
    <row r="107" spans="1:9" x14ac:dyDescent="0.35">
      <c r="A107" s="8"/>
      <c r="B107" s="8">
        <f t="shared" si="12"/>
        <v>23.514339225735753</v>
      </c>
      <c r="C107" s="8">
        <f t="shared" si="13"/>
        <v>147.7449507311795</v>
      </c>
      <c r="D107" s="8">
        <f t="shared" si="8"/>
        <v>5.3321882305143399E-4</v>
      </c>
      <c r="E107" s="8">
        <f t="shared" si="9"/>
        <v>26.570780667538575</v>
      </c>
      <c r="F107" s="8">
        <f t="shared" si="10"/>
        <v>7.4274336847522262</v>
      </c>
      <c r="G107" s="9">
        <f t="shared" si="11"/>
        <v>9.5865821554085591E-7</v>
      </c>
      <c r="H107" s="8">
        <f t="shared" si="14"/>
        <v>19.142813763963296</v>
      </c>
      <c r="I107" s="9">
        <f t="shared" si="15"/>
        <v>19.142814722621512</v>
      </c>
    </row>
    <row r="108" spans="1:9" x14ac:dyDescent="0.35">
      <c r="A108" s="8"/>
      <c r="B108" s="8">
        <f t="shared" si="12"/>
        <v>23.760253967188476</v>
      </c>
      <c r="C108" s="8">
        <f t="shared" si="13"/>
        <v>149.2900786214941</v>
      </c>
      <c r="D108" s="8">
        <f t="shared" si="8"/>
        <v>5.444293249405954E-4</v>
      </c>
      <c r="E108" s="8">
        <f t="shared" si="9"/>
        <v>26.480615797651524</v>
      </c>
      <c r="F108" s="8">
        <f t="shared" si="10"/>
        <v>7.3535479384131577</v>
      </c>
      <c r="G108" s="9">
        <f t="shared" si="11"/>
        <v>9.7881450371151513E-7</v>
      </c>
      <c r="H108" s="8">
        <f t="shared" si="14"/>
        <v>19.126523429913426</v>
      </c>
      <c r="I108" s="9">
        <f t="shared" si="15"/>
        <v>19.126524408727931</v>
      </c>
    </row>
    <row r="109" spans="1:9" x14ac:dyDescent="0.35">
      <c r="A109" s="8"/>
      <c r="B109" s="8">
        <f t="shared" si="12"/>
        <v>24.009563503247964</v>
      </c>
      <c r="C109" s="8">
        <f t="shared" si="13"/>
        <v>150.85653663540285</v>
      </c>
      <c r="D109" s="8">
        <f t="shared" si="8"/>
        <v>5.5591361174923601E-4</v>
      </c>
      <c r="E109" s="8">
        <f t="shared" si="9"/>
        <v>26.390158090345093</v>
      </c>
      <c r="F109" s="8">
        <f t="shared" si="10"/>
        <v>7.2797023809737222</v>
      </c>
      <c r="G109" s="9">
        <f t="shared" si="11"/>
        <v>9.994631059195447E-7</v>
      </c>
      <c r="H109" s="8">
        <f t="shared" si="14"/>
        <v>19.109899795759624</v>
      </c>
      <c r="I109" s="9">
        <f t="shared" si="15"/>
        <v>19.109900795222728</v>
      </c>
    </row>
    <row r="110" spans="1:9" x14ac:dyDescent="0.35">
      <c r="A110" s="8"/>
      <c r="B110" s="8">
        <f t="shared" si="12"/>
        <v>24.262323376671006</v>
      </c>
      <c r="C110" s="8">
        <f t="shared" si="13"/>
        <v>152.44467375833906</v>
      </c>
      <c r="D110" s="8">
        <f t="shared" si="8"/>
        <v>5.6767917707374279E-4</v>
      </c>
      <c r="E110" s="8">
        <f t="shared" si="9"/>
        <v>26.299406698378242</v>
      </c>
      <c r="F110" s="8">
        <f t="shared" si="10"/>
        <v>7.2059027904526491</v>
      </c>
      <c r="G110" s="9">
        <f t="shared" si="11"/>
        <v>1.0206174995954276E-6</v>
      </c>
      <c r="H110" s="8">
        <f t="shared" si="14"/>
        <v>19.09293622874852</v>
      </c>
      <c r="I110" s="9">
        <f t="shared" si="15"/>
        <v>19.09293724936602</v>
      </c>
    </row>
    <row r="111" spans="1:9" x14ac:dyDescent="0.35">
      <c r="A111" s="8"/>
      <c r="B111" s="8">
        <f t="shared" si="12"/>
        <v>24.518590166473739</v>
      </c>
      <c r="C111" s="8">
        <f t="shared" si="13"/>
        <v>154.05484548674568</v>
      </c>
      <c r="D111" s="8">
        <f t="shared" si="8"/>
        <v>5.7973373982550785E-4</v>
      </c>
      <c r="E111" s="8">
        <f t="shared" si="9"/>
        <v>26.208360775278233</v>
      </c>
      <c r="F111" s="8">
        <f t="shared" si="10"/>
        <v>7.1321550497402644</v>
      </c>
      <c r="G111" s="9">
        <f t="shared" si="11"/>
        <v>1.0422915681509769E-6</v>
      </c>
      <c r="H111" s="8">
        <f t="shared" si="14"/>
        <v>19.075625991798141</v>
      </c>
      <c r="I111" s="9">
        <f t="shared" si="15"/>
        <v>19.07562703408971</v>
      </c>
    </row>
    <row r="112" spans="1:9" x14ac:dyDescent="0.35">
      <c r="A112" s="8"/>
      <c r="B112" s="8">
        <f t="shared" si="12"/>
        <v>24.778421509464557</v>
      </c>
      <c r="C112" s="8">
        <f t="shared" si="13"/>
        <v>155.68741396337032</v>
      </c>
      <c r="D112" s="8">
        <f t="shared" si="8"/>
        <v>5.9208525156805047E-4</v>
      </c>
      <c r="E112" s="8">
        <f t="shared" si="9"/>
        <v>26.117019475459283</v>
      </c>
      <c r="F112" s="8">
        <f t="shared" si="10"/>
        <v>7.05846514672014</v>
      </c>
      <c r="G112" s="9">
        <f t="shared" si="11"/>
        <v>1.0644996125512359E-6</v>
      </c>
      <c r="H112" s="8">
        <f t="shared" si="14"/>
        <v>19.057962243487573</v>
      </c>
      <c r="I112" s="9">
        <f t="shared" si="15"/>
        <v>19.057963307987187</v>
      </c>
    </row>
    <row r="113" spans="1:9" x14ac:dyDescent="0.35">
      <c r="A113" s="8"/>
      <c r="B113" s="8">
        <f t="shared" si="12"/>
        <v>25.041876122267688</v>
      </c>
      <c r="C113" s="8">
        <f t="shared" si="13"/>
        <v>157.34274811564364</v>
      </c>
      <c r="D113" s="8">
        <f t="shared" si="8"/>
        <v>6.0474190412169017E-4</v>
      </c>
      <c r="E113" s="8">
        <f t="shared" si="9"/>
        <v>26.025381954345562</v>
      </c>
      <c r="F113" s="8">
        <f t="shared" si="10"/>
        <v>6.9848391742961589</v>
      </c>
      <c r="G113" s="9">
        <f t="shared" si="11"/>
        <v>1.0872563667436857E-6</v>
      </c>
      <c r="H113" s="8">
        <f t="shared" si="14"/>
        <v>19.03993803814528</v>
      </c>
      <c r="I113" s="9">
        <f t="shared" si="15"/>
        <v>19.039939125401649</v>
      </c>
    </row>
    <row r="114" spans="1:9" x14ac:dyDescent="0.35">
      <c r="A114" s="8"/>
      <c r="B114" s="8">
        <f t="shared" si="12"/>
        <v>25.309013823849419</v>
      </c>
      <c r="C114" s="8">
        <f t="shared" si="13"/>
        <v>159.0212237972157</v>
      </c>
      <c r="D114" s="8">
        <f t="shared" si="8"/>
        <v>6.1771213742899014E-4</v>
      </c>
      <c r="E114" s="8">
        <f t="shared" si="9"/>
        <v>25.933447368498793</v>
      </c>
      <c r="F114" s="8">
        <f t="shared" si="10"/>
        <v>6.9112833303202992</v>
      </c>
      <c r="G114" s="9">
        <f t="shared" si="11"/>
        <v>1.1105770092301426E-6</v>
      </c>
      <c r="H114" s="8">
        <f t="shared" si="14"/>
        <v>19.021546326041065</v>
      </c>
      <c r="I114" s="9">
        <f t="shared" si="15"/>
        <v>19.021547436618075</v>
      </c>
    </row>
    <row r="115" spans="1:9" x14ac:dyDescent="0.35">
      <c r="A115" s="8"/>
      <c r="B115" s="8">
        <f t="shared" si="12"/>
        <v>25.57989555855935</v>
      </c>
      <c r="C115" s="8">
        <f t="shared" si="13"/>
        <v>160.72322393272847</v>
      </c>
      <c r="D115" s="8">
        <f t="shared" si="8"/>
        <v>6.3100464769540209E-4</v>
      </c>
      <c r="E115" s="8">
        <f t="shared" si="9"/>
        <v>25.841214875750637</v>
      </c>
      <c r="F115" s="8">
        <f t="shared" si="10"/>
        <v>6.8378039174162915</v>
      </c>
      <c r="G115" s="9">
        <f t="shared" si="11"/>
        <v>1.1344771813889446E-6</v>
      </c>
      <c r="H115" s="8">
        <f t="shared" si="14"/>
        <v>19.002779953686652</v>
      </c>
      <c r="I115" s="9">
        <f t="shared" si="15"/>
        <v>19.002781088163832</v>
      </c>
    </row>
    <row r="116" spans="1:9" x14ac:dyDescent="0.35">
      <c r="A116" s="8"/>
      <c r="B116" s="8">
        <f t="shared" si="12"/>
        <v>25.854583419699448</v>
      </c>
      <c r="C116" s="8">
        <f t="shared" si="13"/>
        <v>162.44913866590451</v>
      </c>
      <c r="D116" s="8">
        <f t="shared" si="8"/>
        <v>6.4462839581760955E-4</v>
      </c>
      <c r="E116" s="8">
        <f t="shared" si="9"/>
        <v>25.748683635339951</v>
      </c>
      <c r="F116" s="8">
        <f t="shared" si="10"/>
        <v>6.764407342694283</v>
      </c>
      <c r="G116" s="9">
        <f t="shared" si="11"/>
        <v>1.1589730019398261E-6</v>
      </c>
      <c r="H116" s="8">
        <f t="shared" si="14"/>
        <v>18.983631664249849</v>
      </c>
      <c r="I116" s="9">
        <f t="shared" si="15"/>
        <v>18.983632823222852</v>
      </c>
    </row>
    <row r="117" spans="1:9" x14ac:dyDescent="0.35">
      <c r="A117" s="8"/>
      <c r="B117" s="8">
        <f t="shared" si="12"/>
        <v>26.133140673634117</v>
      </c>
      <c r="C117" s="8">
        <f t="shared" si="13"/>
        <v>164.19936551103513</v>
      </c>
      <c r="D117" s="8">
        <f t="shared" si="8"/>
        <v>6.5859261611689117E-4</v>
      </c>
      <c r="E117" s="8">
        <f t="shared" si="9"/>
        <v>25.655852808055236</v>
      </c>
      <c r="F117" s="8">
        <f t="shared" si="10"/>
        <v>6.6911001173514713</v>
      </c>
      <c r="G117" s="9">
        <f t="shared" si="11"/>
        <v>1.1840810785158085E-6</v>
      </c>
      <c r="H117" s="8">
        <f t="shared" si="14"/>
        <v>18.964094098087649</v>
      </c>
      <c r="I117" s="9">
        <f t="shared" si="15"/>
        <v>18.964095282168728</v>
      </c>
    </row>
    <row r="118" spans="1:9" x14ac:dyDescent="0.35">
      <c r="A118" s="8"/>
      <c r="B118" s="8">
        <f t="shared" si="12"/>
        <v>26.415631784454614</v>
      </c>
      <c r="C118" s="8">
        <f t="shared" si="13"/>
        <v>165.97430950795132</v>
      </c>
      <c r="D118" s="8">
        <f t="shared" si="8"/>
        <v>6.7290682536492628E-4</v>
      </c>
      <c r="E118" s="8">
        <f t="shared" si="9"/>
        <v>25.562721556382279</v>
      </c>
      <c r="F118" s="8">
        <f t="shared" si="10"/>
        <v>6.617888856153801</v>
      </c>
      <c r="G118" s="9">
        <f t="shared" si="11"/>
        <v>1.2098185298426907E-6</v>
      </c>
      <c r="H118" s="8">
        <f t="shared" si="14"/>
        <v>18.944159793403113</v>
      </c>
      <c r="I118" s="9">
        <f t="shared" si="15"/>
        <v>18.944161003221645</v>
      </c>
    </row>
    <row r="119" spans="1:9" x14ac:dyDescent="0.35">
      <c r="A119" s="8"/>
      <c r="B119" s="8">
        <f t="shared" si="12"/>
        <v>26.702122439211646</v>
      </c>
      <c r="C119" s="8">
        <f t="shared" si="13"/>
        <v>167.77438338056496</v>
      </c>
      <c r="D119" s="8">
        <f t="shared" si="8"/>
        <v>6.8758083214924765E-4</v>
      </c>
      <c r="E119" s="8">
        <f t="shared" si="9"/>
        <v>25.469289044657387</v>
      </c>
      <c r="F119" s="8">
        <f t="shared" si="10"/>
        <v>6.5447802767936478</v>
      </c>
      <c r="G119" s="9">
        <f t="shared" si="11"/>
        <v>1.2362029973109347E-6</v>
      </c>
      <c r="H119" s="8">
        <f t="shared" si="14"/>
        <v>18.923821187031589</v>
      </c>
      <c r="I119" s="9">
        <f t="shared" si="15"/>
        <v>18.923822423234586</v>
      </c>
    </row>
    <row r="120" spans="1:9" x14ac:dyDescent="0.35">
      <c r="A120" s="8"/>
      <c r="B120" s="8">
        <f t="shared" si="12"/>
        <v>26.992679573730403</v>
      </c>
      <c r="C120" s="8">
        <f t="shared" si="13"/>
        <v>169.60000769906941</v>
      </c>
      <c r="D120" s="8">
        <f t="shared" si="8"/>
        <v>7.0262474655226337E-4</v>
      </c>
      <c r="E120" s="8">
        <f t="shared" si="9"/>
        <v>25.375554439226256</v>
      </c>
      <c r="F120" s="8">
        <f t="shared" si="10"/>
        <v>6.4717811991184497</v>
      </c>
      <c r="G120" s="9">
        <f t="shared" si="11"/>
        <v>1.263252666190823E-6</v>
      </c>
      <c r="H120" s="8">
        <f t="shared" si="14"/>
        <v>18.903070615361255</v>
      </c>
      <c r="I120" s="9">
        <f t="shared" si="15"/>
        <v>18.903071878613922</v>
      </c>
    </row>
    <row r="121" spans="1:9" x14ac:dyDescent="0.35">
      <c r="A121" s="8"/>
      <c r="B121" s="8">
        <f t="shared" si="12"/>
        <v>27.287371399022408</v>
      </c>
      <c r="C121" s="8">
        <f t="shared" si="13"/>
        <v>171.45161104589008</v>
      </c>
      <c r="D121" s="8">
        <f t="shared" si="8"/>
        <v>7.1804899019200759E-4</v>
      </c>
      <c r="E121" s="8">
        <f t="shared" si="9"/>
        <v>25.281516908608779</v>
      </c>
      <c r="F121" s="8">
        <f t="shared" si="10"/>
        <v>6.3988985442252657</v>
      </c>
      <c r="G121" s="9">
        <f t="shared" si="11"/>
        <v>1.290986282025976E-6</v>
      </c>
      <c r="H121" s="8">
        <f t="shared" si="14"/>
        <v>18.881900315393324</v>
      </c>
      <c r="I121" s="9">
        <f t="shared" si="15"/>
        <v>18.881901606379607</v>
      </c>
    </row>
    <row r="122" spans="1:9" x14ac:dyDescent="0.35">
      <c r="A122" s="8"/>
      <c r="B122" s="8">
        <f t="shared" si="12"/>
        <v>27.586267428309455</v>
      </c>
      <c r="C122" s="8">
        <f t="shared" si="13"/>
        <v>173.32963018548077</v>
      </c>
      <c r="D122" s="8">
        <f t="shared" si="8"/>
        <v>7.3386430660818034E-4</v>
      </c>
      <c r="E122" s="8">
        <f t="shared" si="9"/>
        <v>25.187175623669962</v>
      </c>
      <c r="F122" s="8">
        <f t="shared" si="10"/>
        <v>6.3261393334161458</v>
      </c>
      <c r="G122" s="9">
        <f t="shared" si="11"/>
        <v>1.319423168955522E-6</v>
      </c>
      <c r="H122" s="8">
        <f t="shared" si="14"/>
        <v>18.860302425947211</v>
      </c>
      <c r="I122" s="9">
        <f t="shared" si="15"/>
        <v>18.860303745370381</v>
      </c>
    </row>
    <row r="123" spans="1:9" x14ac:dyDescent="0.35">
      <c r="A123" s="8"/>
      <c r="B123" s="8">
        <f t="shared" si="12"/>
        <v>27.889438504674494</v>
      </c>
      <c r="C123" s="8">
        <f t="shared" si="13"/>
        <v>175.23451023805939</v>
      </c>
      <c r="D123" s="8">
        <f t="shared" si="8"/>
        <v>7.5008177202620034E-4</v>
      </c>
      <c r="E123" s="8">
        <f t="shared" si="9"/>
        <v>25.092529757797223</v>
      </c>
      <c r="F123" s="8">
        <f t="shared" si="10"/>
        <v>6.253510687009415</v>
      </c>
      <c r="G123" s="9">
        <f t="shared" si="11"/>
        <v>1.3485832528579005E-6</v>
      </c>
      <c r="H123" s="8">
        <f t="shared" si="14"/>
        <v>18.838268989015781</v>
      </c>
      <c r="I123" s="9">
        <f t="shared" si="15"/>
        <v>18.838270337599035</v>
      </c>
    </row>
    <row r="124" spans="1:9" x14ac:dyDescent="0.35">
      <c r="A124" s="8"/>
      <c r="B124" s="8">
        <f t="shared" si="12"/>
        <v>28.196956829355923</v>
      </c>
      <c r="C124" s="8">
        <f t="shared" si="13"/>
        <v>177.16670485738624</v>
      </c>
      <c r="D124" s="8">
        <f t="shared" si="8"/>
        <v>7.667128065059663E-4</v>
      </c>
      <c r="E124" s="8">
        <f t="shared" si="9"/>
        <v>24.997578487084219</v>
      </c>
      <c r="F124" s="8">
        <f t="shared" si="10"/>
        <v>6.1810198230017441</v>
      </c>
      <c r="G124" s="9">
        <f t="shared" si="11"/>
        <v>1.3784870729227354E-6</v>
      </c>
      <c r="H124" s="8">
        <f t="shared" si="14"/>
        <v>18.815791951275969</v>
      </c>
      <c r="I124" s="9">
        <f t="shared" si="15"/>
        <v>18.815793329763043</v>
      </c>
    </row>
    <row r="125" spans="1:9" x14ac:dyDescent="0.35">
      <c r="A125" s="8"/>
      <c r="B125" s="8">
        <f t="shared" si="12"/>
        <v>28.508895990700612</v>
      </c>
      <c r="C125" s="8">
        <f t="shared" si="13"/>
        <v>179.12667641268109</v>
      </c>
      <c r="D125" s="8">
        <f t="shared" si="8"/>
        <v>7.8376918548972506E-4</v>
      </c>
      <c r="E125" s="8">
        <f t="shared" si="9"/>
        <v>24.902320990521623</v>
      </c>
      <c r="F125" s="8">
        <f t="shared" si="10"/>
        <v>6.1086740555762784</v>
      </c>
      <c r="G125" s="9">
        <f t="shared" si="11"/>
        <v>1.4091558134735745E-6</v>
      </c>
      <c r="H125" s="8">
        <f t="shared" si="14"/>
        <v>18.792863165759854</v>
      </c>
      <c r="I125" s="9">
        <f t="shared" si="15"/>
        <v>18.792864574915669</v>
      </c>
    </row>
    <row r="126" spans="1:9" x14ac:dyDescent="0.35">
      <c r="A126" s="8"/>
      <c r="B126" s="8">
        <f t="shared" si="12"/>
        <v>28.825330993793191</v>
      </c>
      <c r="C126" s="8">
        <f t="shared" si="13"/>
        <v>181.11489617478972</v>
      </c>
      <c r="D126" s="8">
        <f t="shared" si="8"/>
        <v>8.0126305176729919E-4</v>
      </c>
      <c r="E126" s="8">
        <f t="shared" si="9"/>
        <v>24.806756450194843</v>
      </c>
      <c r="F126" s="8">
        <f t="shared" si="10"/>
        <v>6.0364807934517684</v>
      </c>
      <c r="G126" s="9">
        <f t="shared" si="11"/>
        <v>1.4406113155397581E-6</v>
      </c>
      <c r="H126" s="8">
        <f t="shared" si="14"/>
        <v>18.769474393691308</v>
      </c>
      <c r="I126" s="9">
        <f t="shared" si="15"/>
        <v>18.769475834302622</v>
      </c>
    </row>
    <row r="127" spans="1:9" x14ac:dyDescent="0.35">
      <c r="A127" s="8"/>
      <c r="B127" s="8">
        <f t="shared" si="12"/>
        <v>29.146338290777944</v>
      </c>
      <c r="C127" s="8">
        <f t="shared" si="13"/>
        <v>183.13184450670175</v>
      </c>
      <c r="D127" s="8">
        <f t="shared" si="8"/>
        <v>8.1920692787306967E-4</v>
      </c>
      <c r="E127" s="8">
        <f t="shared" si="9"/>
        <v>24.710884051489227</v>
      </c>
      <c r="F127" s="8">
        <f t="shared" si="10"/>
        <v>5.9644475380681907</v>
      </c>
      <c r="G127" s="9">
        <f t="shared" si="11"/>
        <v>1.4728761067504969E-6</v>
      </c>
      <c r="H127" s="8">
        <f t="shared" si="14"/>
        <v>18.745617306493166</v>
      </c>
      <c r="I127" s="9">
        <f t="shared" si="15"/>
        <v>18.745618779369273</v>
      </c>
    </row>
    <row r="128" spans="1:9" x14ac:dyDescent="0.35">
      <c r="A128" s="8"/>
      <c r="B128" s="8">
        <f t="shared" si="12"/>
        <v>29.471995811891357</v>
      </c>
      <c r="C128" s="8">
        <f t="shared" si="13"/>
        <v>185.17801105853408</v>
      </c>
      <c r="D128" s="8">
        <f t="shared" si="8"/>
        <v>8.376137289281332E-4</v>
      </c>
      <c r="E128" s="8">
        <f t="shared" si="9"/>
        <v>24.614702983302827</v>
      </c>
      <c r="F128" s="8">
        <f t="shared" si="10"/>
        <v>5.8925818816040509</v>
      </c>
      <c r="G128" s="9">
        <f t="shared" si="11"/>
        <v>1.5059734186926946E-6</v>
      </c>
      <c r="H128" s="8">
        <f t="shared" si="14"/>
        <v>18.721283487969846</v>
      </c>
      <c r="I128" s="9">
        <f t="shared" si="15"/>
        <v>18.721284993943264</v>
      </c>
    </row>
    <row r="129" spans="1:9" x14ac:dyDescent="0.35">
      <c r="A129" s="8"/>
      <c r="B129" s="8">
        <f t="shared" si="12"/>
        <v>29.802382997222928</v>
      </c>
      <c r="C129" s="8">
        <f t="shared" si="13"/>
        <v>187.25389496708982</v>
      </c>
      <c r="D129" s="8">
        <f t="shared" si="8"/>
        <v>8.5649677595262658E-4</v>
      </c>
      <c r="E129" s="8">
        <f t="shared" si="9"/>
        <v>24.518212438267099</v>
      </c>
      <c r="F129" s="8">
        <f t="shared" si="10"/>
        <v>5.8208915048210503</v>
      </c>
      <c r="G129" s="9">
        <f t="shared" si="11"/>
        <v>1.539927214876365E-6</v>
      </c>
      <c r="H129" s="8">
        <f t="shared" si="14"/>
        <v>18.696464436670098</v>
      </c>
      <c r="I129" s="9">
        <f t="shared" si="15"/>
        <v>18.696465976597313</v>
      </c>
    </row>
    <row r="130" spans="1:9" x14ac:dyDescent="0.35">
      <c r="A130" s="8"/>
      <c r="B130" s="8">
        <f t="shared" si="12"/>
        <v>30.137580829223214</v>
      </c>
      <c r="C130" s="8">
        <f t="shared" si="13"/>
        <v>189.36000506011248</v>
      </c>
      <c r="D130" s="8">
        <f t="shared" si="8"/>
        <v>8.7586980965584241E-4</v>
      </c>
      <c r="E130" s="8">
        <f t="shared" si="9"/>
        <v>24.42141161297581</v>
      </c>
      <c r="F130" s="8">
        <f t="shared" si="10"/>
        <v>5.7493841747316488</v>
      </c>
      <c r="G130" s="9">
        <f t="shared" si="11"/>
        <v>1.5747622148427329E-6</v>
      </c>
      <c r="H130" s="8">
        <f t="shared" si="14"/>
        <v>18.671151568434507</v>
      </c>
      <c r="I130" s="9">
        <f t="shared" si="15"/>
        <v>18.671153143196722</v>
      </c>
    </row>
    <row r="131" spans="1:9" x14ac:dyDescent="0.35">
      <c r="A131" s="8"/>
      <c r="B131" s="8">
        <f t="shared" si="12"/>
        <v>30.477671865977687</v>
      </c>
      <c r="C131" s="8">
        <f t="shared" si="13"/>
        <v>191.49686006535165</v>
      </c>
      <c r="D131" s="8">
        <f t="shared" si="8"/>
        <v>8.9574700473683063E-4</v>
      </c>
      <c r="E131" s="8">
        <f t="shared" si="9"/>
        <v>24.324299708222462</v>
      </c>
      <c r="F131" s="8">
        <f t="shared" si="10"/>
        <v>5.678067742085533</v>
      </c>
      <c r="G131" s="9">
        <f t="shared" si="11"/>
        <v>1.6105039173080093E-6</v>
      </c>
      <c r="H131" s="8">
        <f t="shared" si="14"/>
        <v>18.64533621913219</v>
      </c>
      <c r="I131" s="9">
        <f t="shared" si="15"/>
        <v>18.645337829636109</v>
      </c>
    </row>
    <row r="132" spans="1:9" x14ac:dyDescent="0.35">
      <c r="A132" s="8"/>
      <c r="B132" s="8">
        <f t="shared" si="12"/>
        <v>30.822740275266181</v>
      </c>
      <c r="C132" s="8">
        <f t="shared" si="13"/>
        <v>193.66498882456494</v>
      </c>
      <c r="D132" s="8">
        <f t="shared" si="8"/>
        <v>9.1614298469538643E-4</v>
      </c>
      <c r="E132" s="8">
        <f t="shared" si="9"/>
        <v>24.226875929246575</v>
      </c>
      <c r="F132" s="8">
        <f t="shared" si="10"/>
        <v>5.606950138671011</v>
      </c>
      <c r="G132" s="9">
        <f t="shared" si="11"/>
        <v>1.6471786300574454E-6</v>
      </c>
      <c r="H132" s="8">
        <f t="shared" si="14"/>
        <v>18.619009647590868</v>
      </c>
      <c r="I132" s="9">
        <f t="shared" si="15"/>
        <v>18.6190112947695</v>
      </c>
    </row>
    <row r="133" spans="1:9" x14ac:dyDescent="0.35">
      <c r="A133" s="8"/>
      <c r="B133" s="8">
        <f t="shared" si="12"/>
        <v>31.172871869428015</v>
      </c>
      <c r="C133" s="8">
        <f t="shared" si="13"/>
        <v>195.86493051258194</v>
      </c>
      <c r="D133" s="8">
        <f t="shared" si="8"/>
        <v>9.3707283719574529E-4</v>
      </c>
      <c r="E133" s="8">
        <f t="shared" si="9"/>
        <v>24.129139485989093</v>
      </c>
      <c r="F133" s="8">
        <f t="shared" si="10"/>
        <v>5.5360393744276557</v>
      </c>
      <c r="G133" s="9">
        <f t="shared" si="11"/>
        <v>1.6848134959820755E-6</v>
      </c>
      <c r="H133" s="8">
        <f t="shared" si="14"/>
        <v>18.592163038724241</v>
      </c>
      <c r="I133" s="9">
        <f t="shared" si="15"/>
        <v>18.592164723537739</v>
      </c>
    </row>
    <row r="134" spans="1:9" x14ac:dyDescent="0.35">
      <c r="A134" s="8"/>
      <c r="B134" s="8">
        <f t="shared" si="12"/>
        <v>31.528154141053232</v>
      </c>
      <c r="C134" s="8">
        <f t="shared" si="13"/>
        <v>198.09723486155889</v>
      </c>
      <c r="D134" s="8">
        <f t="shared" si="8"/>
        <v>9.5855212998480395E-4</v>
      </c>
      <c r="E134" s="8">
        <f t="shared" si="9"/>
        <v>24.031089593357361</v>
      </c>
      <c r="F134" s="8">
        <f t="shared" si="10"/>
        <v>5.4653435343668288</v>
      </c>
      <c r="G134" s="9">
        <f t="shared" si="11"/>
        <v>1.7234365220084354E-6</v>
      </c>
      <c r="H134" s="8">
        <f t="shared" si="14"/>
        <v>18.564787506860547</v>
      </c>
      <c r="I134" s="9">
        <f t="shared" si="15"/>
        <v>18.56478923029707</v>
      </c>
    </row>
    <row r="135" spans="1:9" x14ac:dyDescent="0.35">
      <c r="A135" s="8"/>
      <c r="B135" s="8">
        <f t="shared" si="12"/>
        <v>31.88867629952134</v>
      </c>
      <c r="C135" s="8">
        <f t="shared" si="13"/>
        <v>200.36246239055839</v>
      </c>
      <c r="D135" s="8">
        <f t="shared" si="8"/>
        <v>9.8059692740235004E-4</v>
      </c>
      <c r="E135" s="8">
        <f t="shared" si="9"/>
        <v>23.932725471499936</v>
      </c>
      <c r="F135" s="8">
        <f t="shared" si="10"/>
        <v>5.3948707752969352</v>
      </c>
      <c r="G135" s="9">
        <f t="shared" si="11"/>
        <v>1.7630766099569279E-6</v>
      </c>
      <c r="H135" s="8">
        <f t="shared" si="14"/>
        <v>18.5368740992756</v>
      </c>
      <c r="I135" s="9">
        <f t="shared" si="15"/>
        <v>18.536875862352211</v>
      </c>
    </row>
    <row r="136" spans="1:9" x14ac:dyDescent="0.35">
      <c r="A136" s="8"/>
      <c r="B136" s="8">
        <f t="shared" si="12"/>
        <v>32.254529308409204</v>
      </c>
      <c r="C136" s="8">
        <f t="shared" si="13"/>
        <v>202.66118464059005</v>
      </c>
      <c r="D136" s="8">
        <f t="shared" si="8"/>
        <v>1.0032238074889608E-3</v>
      </c>
      <c r="E136" s="8">
        <f t="shared" si="9"/>
        <v>23.834046346091668</v>
      </c>
      <c r="F136" s="8">
        <f t="shared" si="10"/>
        <v>5.324629322350618</v>
      </c>
      <c r="G136" s="9">
        <f t="shared" si="11"/>
        <v>1.8037635854715292E-6</v>
      </c>
      <c r="H136" s="8">
        <f t="shared" si="14"/>
        <v>18.50841379993356</v>
      </c>
      <c r="I136" s="9">
        <f t="shared" si="15"/>
        <v>18.508415603697145</v>
      </c>
    </row>
    <row r="137" spans="1:9" x14ac:dyDescent="0.35">
      <c r="A137" s="8"/>
      <c r="B137" s="8">
        <f t="shared" si="12"/>
        <v>32.625805923790466</v>
      </c>
      <c r="C137" s="8">
        <f t="shared" si="13"/>
        <v>204.99398441525295</v>
      </c>
      <c r="D137" s="8">
        <f t="shared" si="8"/>
        <v>1.0264498797357886E-3</v>
      </c>
      <c r="E137" s="8">
        <f t="shared" si="9"/>
        <v>23.735051448629378</v>
      </c>
      <c r="F137" s="8">
        <f t="shared" si="10"/>
        <v>5.2546274653114668</v>
      </c>
      <c r="G137" s="9">
        <f t="shared" si="11"/>
        <v>1.8455282288781407E-6</v>
      </c>
      <c r="H137" s="8">
        <f t="shared" si="14"/>
        <v>18.479397533438174</v>
      </c>
      <c r="I137" s="9">
        <f t="shared" si="15"/>
        <v>18.479399378966402</v>
      </c>
    </row>
    <row r="138" spans="1:9" x14ac:dyDescent="0.35">
      <c r="A138" s="8"/>
      <c r="B138" s="8">
        <f t="shared" si="12"/>
        <v>33.002600733449597</v>
      </c>
      <c r="C138" s="8">
        <f t="shared" si="13"/>
        <v>207.36145602712475</v>
      </c>
      <c r="D138" s="8">
        <f t="shared" si="8"/>
        <v>1.0502928034857291E-3</v>
      </c>
      <c r="E138" s="8">
        <f t="shared" si="9"/>
        <v>23.635740016738623</v>
      </c>
      <c r="F138" s="8">
        <f t="shared" si="10"/>
        <v>5.1848735547381182</v>
      </c>
      <c r="G138" s="9">
        <f t="shared" si="11"/>
        <v>1.8884023156862058E-6</v>
      </c>
      <c r="H138" s="8">
        <f t="shared" si="14"/>
        <v>18.449816169197018</v>
      </c>
      <c r="I138" s="9">
        <f t="shared" si="15"/>
        <v>18.449818057599334</v>
      </c>
    </row>
    <row r="139" spans="1:9" x14ac:dyDescent="0.35">
      <c r="A139" s="8"/>
      <c r="B139" s="8">
        <f t="shared" si="12"/>
        <v>33.385010197033957</v>
      </c>
      <c r="C139" s="8">
        <f t="shared" si="13"/>
        <v>209.76420555004441</v>
      </c>
      <c r="D139" s="8">
        <f t="shared" si="8"/>
        <v>1.0747708070147468E-3</v>
      </c>
      <c r="E139" s="8">
        <f t="shared" si="9"/>
        <v>23.53611129449185</v>
      </c>
      <c r="F139" s="8">
        <f t="shared" si="10"/>
        <v>5.1153759978841604</v>
      </c>
      <c r="G139" s="9">
        <f t="shared" si="11"/>
        <v>1.9324186387681034E-6</v>
      </c>
      <c r="H139" s="8">
        <f t="shared" si="14"/>
        <v>18.419660525800673</v>
      </c>
      <c r="I139" s="9">
        <f t="shared" si="15"/>
        <v>18.41966245821931</v>
      </c>
    </row>
    <row r="140" spans="1:9" x14ac:dyDescent="0.35">
      <c r="A140" s="8"/>
      <c r="B140" s="8">
        <f t="shared" si="12"/>
        <v>33.773132687168506</v>
      </c>
      <c r="C140" s="8">
        <f t="shared" si="13"/>
        <v>212.20285107744377</v>
      </c>
      <c r="D140" s="8">
        <f t="shared" ref="D140:D203" si="16">10*LOG(1+(C140*$C$4)^2)</f>
        <v>1.09990270732501E-3</v>
      </c>
      <c r="E140" s="8">
        <f t="shared" ref="E140:E203" si="17">10*LOG(1+1/(C140*$C$5)^2)</f>
        <v>23.436164532738474</v>
      </c>
      <c r="F140" s="8">
        <f t="shared" ref="F140:F203" si="18">10*LOG(1+1/(C140*$C$6)^2)</f>
        <v>5.0461432544124962</v>
      </c>
      <c r="G140" s="9">
        <f t="shared" ref="G140:G203" si="19">10*LOG(1+(C140*$C$7)^2)</f>
        <v>1.9776110575396897E-6</v>
      </c>
      <c r="H140" s="8">
        <f t="shared" si="14"/>
        <v>18.388921375618654</v>
      </c>
      <c r="I140" s="9">
        <f t="shared" si="15"/>
        <v>18.388923353229711</v>
      </c>
    </row>
    <row r="141" spans="1:9" x14ac:dyDescent="0.35">
      <c r="A141" s="8"/>
      <c r="B141" s="8">
        <f t="shared" ref="B141:B204" si="20">10^(10^(ROW(B130)/700))</f>
        <v>34.16706853155776</v>
      </c>
      <c r="C141" s="8">
        <f t="shared" ref="C141:C204" si="21">2*PI()*B141</f>
        <v>214.67802298688173</v>
      </c>
      <c r="D141" s="8">
        <f t="shared" si="16"/>
        <v>1.1257079306727991E-3</v>
      </c>
      <c r="E141" s="8">
        <f t="shared" si="17"/>
        <v>23.335898989447244</v>
      </c>
      <c r="F141" s="8">
        <f t="shared" si="18"/>
        <v>4.9771838319035124</v>
      </c>
      <c r="G141" s="9">
        <f t="shared" si="19"/>
        <v>2.0240145230326598E-6</v>
      </c>
      <c r="H141" s="8">
        <f t="shared" ref="H141:H204" si="22">E141-D141-F141</f>
        <v>18.357589449613059</v>
      </c>
      <c r="I141" s="9">
        <f t="shared" ref="I141:I204" si="23">H141+G141</f>
        <v>18.357591473627583</v>
      </c>
    </row>
    <row r="142" spans="1:9" x14ac:dyDescent="0.35">
      <c r="A142" s="8"/>
      <c r="B142" s="8">
        <f t="shared" si="20"/>
        <v>34.56692005610072</v>
      </c>
      <c r="C142" s="8">
        <f t="shared" si="21"/>
        <v>217.19036421094341</v>
      </c>
      <c r="D142" s="8">
        <f t="shared" si="16"/>
        <v>1.152206533863785E-3</v>
      </c>
      <c r="E142" s="8">
        <f t="shared" si="17"/>
        <v>23.235313930061508</v>
      </c>
      <c r="F142" s="8">
        <f t="shared" si="18"/>
        <v>4.908506281156698</v>
      </c>
      <c r="G142" s="9">
        <f t="shared" si="19"/>
        <v>2.0716651241820868E-6</v>
      </c>
      <c r="H142" s="8">
        <f t="shared" si="22"/>
        <v>18.325655442370948</v>
      </c>
      <c r="I142" s="9">
        <f t="shared" si="23"/>
        <v>18.325657514036074</v>
      </c>
    </row>
    <row r="143" spans="1:9" x14ac:dyDescent="0.35">
      <c r="A143" s="8"/>
      <c r="B143" s="8">
        <f t="shared" si="20"/>
        <v>34.972791629045503</v>
      </c>
      <c r="C143" s="8">
        <f t="shared" si="21"/>
        <v>219.74053051467192</v>
      </c>
      <c r="D143" s="8">
        <f t="shared" si="16"/>
        <v>1.179419226340546E-3</v>
      </c>
      <c r="E143" s="8">
        <f t="shared" si="17"/>
        <v>23.134408627867597</v>
      </c>
      <c r="F143" s="8">
        <f t="shared" si="18"/>
        <v>4.8401191912859565</v>
      </c>
      <c r="G143" s="9">
        <f t="shared" si="19"/>
        <v>2.1206001244706887E-6</v>
      </c>
      <c r="H143" s="8">
        <f t="shared" si="22"/>
        <v>18.2931100173553</v>
      </c>
      <c r="I143" s="9">
        <f t="shared" si="23"/>
        <v>18.293112137955426</v>
      </c>
    </row>
    <row r="144" spans="1:9" x14ac:dyDescent="0.35">
      <c r="A144" s="8"/>
      <c r="B144" s="8">
        <f t="shared" si="20"/>
        <v>35.384789706210107</v>
      </c>
      <c r="C144" s="8">
        <f t="shared" si="21"/>
        <v>222.32919077969882</v>
      </c>
      <c r="D144" s="8">
        <f t="shared" si="16"/>
        <v>1.2073673931074218E-3</v>
      </c>
      <c r="E144" s="8">
        <f t="shared" si="17"/>
        <v>23.033182364377154</v>
      </c>
      <c r="F144" s="8">
        <f t="shared" si="18"/>
        <v>4.7720311846094381</v>
      </c>
      <c r="G144" s="9">
        <f t="shared" si="19"/>
        <v>2.1708580043590382E-6</v>
      </c>
      <c r="H144" s="8">
        <f t="shared" si="22"/>
        <v>18.259943812374608</v>
      </c>
      <c r="I144" s="9">
        <f t="shared" si="23"/>
        <v>18.259945983232612</v>
      </c>
    </row>
    <row r="145" spans="1:9" x14ac:dyDescent="0.35">
      <c r="A145" s="8"/>
      <c r="B145" s="8">
        <f t="shared" si="20"/>
        <v>35.803022877297785</v>
      </c>
      <c r="C145" s="8">
        <f t="shared" si="21"/>
        <v>224.95702729525203</v>
      </c>
      <c r="D145" s="8">
        <f t="shared" si="16"/>
        <v>1.2360731185011599E-3</v>
      </c>
      <c r="E145" s="8">
        <f t="shared" si="17"/>
        <v>22.931634429723683</v>
      </c>
      <c r="F145" s="8">
        <f t="shared" si="18"/>
        <v>4.7042509113352233</v>
      </c>
      <c r="G145" s="9">
        <f t="shared" si="19"/>
        <v>2.2224785027514428E-6</v>
      </c>
      <c r="H145" s="8">
        <f t="shared" si="22"/>
        <v>18.226147445269959</v>
      </c>
      <c r="I145" s="9">
        <f t="shared" si="23"/>
        <v>18.226149667748462</v>
      </c>
    </row>
    <row r="146" spans="1:9" x14ac:dyDescent="0.35">
      <c r="A146" s="8"/>
      <c r="B146" s="8">
        <f t="shared" si="20"/>
        <v>36.227601913335278</v>
      </c>
      <c r="C146" s="8">
        <f t="shared" si="21"/>
        <v>227.62473605621929</v>
      </c>
      <c r="D146" s="8">
        <f t="shared" si="16"/>
        <v>1.2655592108726666E-3</v>
      </c>
      <c r="E146" s="8">
        <f t="shared" si="17"/>
        <v>22.829764123073979</v>
      </c>
      <c r="F146" s="8">
        <f t="shared" si="18"/>
        <v>4.6367870440448131</v>
      </c>
      <c r="G146" s="9">
        <f t="shared" si="19"/>
        <v>2.2755026623191139E-6</v>
      </c>
      <c r="H146" s="8">
        <f t="shared" si="22"/>
        <v>18.191711519818295</v>
      </c>
      <c r="I146" s="9">
        <f t="shared" si="23"/>
        <v>18.191713795320958</v>
      </c>
    </row>
    <row r="147" spans="1:9" x14ac:dyDescent="0.35">
      <c r="A147" s="8"/>
      <c r="B147" s="8">
        <f t="shared" si="20"/>
        <v>36.658639815263491</v>
      </c>
      <c r="C147" s="8">
        <f t="shared" si="21"/>
        <v>230.33302706845214</v>
      </c>
      <c r="D147" s="8">
        <f t="shared" si="16"/>
        <v>1.2958492281853928E-3</v>
      </c>
      <c r="E147" s="8">
        <f t="shared" si="17"/>
        <v>22.727570753054977</v>
      </c>
      <c r="F147" s="8">
        <f t="shared" si="18"/>
        <v>4.5696482719770515</v>
      </c>
      <c r="G147" s="9">
        <f t="shared" si="19"/>
        <v>2.3299728748233251E-6</v>
      </c>
      <c r="H147" s="8">
        <f t="shared" si="22"/>
        <v>18.15662663184974</v>
      </c>
      <c r="I147" s="9">
        <f t="shared" si="23"/>
        <v>18.156628961822616</v>
      </c>
    </row>
    <row r="148" spans="1:9" x14ac:dyDescent="0.35">
      <c r="A148" s="8"/>
      <c r="B148" s="8">
        <f t="shared" si="20"/>
        <v>37.096251863710826</v>
      </c>
      <c r="C148" s="8">
        <f t="shared" si="21"/>
        <v>233.0826246615012</v>
      </c>
      <c r="D148" s="8">
        <f t="shared" si="16"/>
        <v>1.3269675045908126E-3</v>
      </c>
      <c r="E148" s="8">
        <f t="shared" si="17"/>
        <v>22.625053638196604</v>
      </c>
      <c r="F148" s="8">
        <f t="shared" si="18"/>
        <v>4.5028432951156612</v>
      </c>
      <c r="G148" s="9">
        <f t="shared" si="19"/>
        <v>2.3859329331888454E-6</v>
      </c>
      <c r="H148" s="8">
        <f t="shared" si="22"/>
        <v>18.120883375576355</v>
      </c>
      <c r="I148" s="9">
        <f t="shared" si="23"/>
        <v>18.120885761509289</v>
      </c>
    </row>
    <row r="149" spans="1:9" x14ac:dyDescent="0.35">
      <c r="A149" s="8"/>
      <c r="B149" s="8">
        <f t="shared" si="20"/>
        <v>37.540555669980499</v>
      </c>
      <c r="C149" s="8">
        <f t="shared" si="21"/>
        <v>235.87426780897877</v>
      </c>
      <c r="D149" s="8">
        <f t="shared" si="16"/>
        <v>1.3589391780115519E-3</v>
      </c>
      <c r="E149" s="8">
        <f t="shared" si="17"/>
        <v>22.522212107391226</v>
      </c>
      <c r="F149" s="8">
        <f t="shared" si="18"/>
        <v>4.4363808180843236</v>
      </c>
      <c r="G149" s="9">
        <f t="shared" si="19"/>
        <v>2.4434280729697633E-6</v>
      </c>
      <c r="H149" s="8">
        <f t="shared" si="22"/>
        <v>18.084472350128891</v>
      </c>
      <c r="I149" s="9">
        <f t="shared" si="23"/>
        <v>18.084474793556964</v>
      </c>
    </row>
    <row r="150" spans="1:9" x14ac:dyDescent="0.35">
      <c r="A150" s="8"/>
      <c r="B150" s="8">
        <f t="shared" si="20"/>
        <v>37.991671228283224</v>
      </c>
      <c r="C150" s="8">
        <f t="shared" si="21"/>
        <v>238.70871045674659</v>
      </c>
      <c r="D150" s="8">
        <f t="shared" si="16"/>
        <v>1.3917902187607727E-3</v>
      </c>
      <c r="E150" s="8">
        <f t="shared" si="17"/>
        <v>22.419045500370384</v>
      </c>
      <c r="F150" s="8">
        <f t="shared" si="18"/>
        <v>4.3702695438539445</v>
      </c>
      <c r="G150" s="9">
        <f t="shared" si="19"/>
        <v>2.5025050321375004E-6</v>
      </c>
      <c r="H150" s="8">
        <f t="shared" si="22"/>
        <v>18.047384166297679</v>
      </c>
      <c r="I150" s="9">
        <f t="shared" si="23"/>
        <v>18.047386668802712</v>
      </c>
    </row>
    <row r="151" spans="1:9" x14ac:dyDescent="0.35">
      <c r="A151" s="8"/>
      <c r="B151" s="8">
        <f t="shared" si="20"/>
        <v>38.44972096924905</v>
      </c>
      <c r="C151" s="8">
        <f t="shared" si="21"/>
        <v>241.58672185914048</v>
      </c>
      <c r="D151" s="8">
        <f t="shared" si="16"/>
        <v>1.4255474592659247E-3</v>
      </c>
      <c r="E151" s="8">
        <f t="shared" si="17"/>
        <v>22.315553168199397</v>
      </c>
      <c r="F151" s="8">
        <f t="shared" si="18"/>
        <v>4.3045181672673136</v>
      </c>
      <c r="G151" s="9">
        <f t="shared" si="19"/>
        <v>2.563212101225545E-6</v>
      </c>
      <c r="H151" s="8">
        <f t="shared" si="22"/>
        <v>18.009609453472816</v>
      </c>
      <c r="I151" s="9">
        <f t="shared" si="23"/>
        <v>18.009612016684915</v>
      </c>
    </row>
    <row r="152" spans="1:9" x14ac:dyDescent="0.35">
      <c r="A152" s="8"/>
      <c r="B152" s="8">
        <f t="shared" si="20"/>
        <v>38.914829814751535</v>
      </c>
      <c r="C152" s="8">
        <f t="shared" si="21"/>
        <v>244.50908692344095</v>
      </c>
      <c r="D152" s="8">
        <f t="shared" si="16"/>
        <v>1.460238624915783E-3</v>
      </c>
      <c r="E152" s="8">
        <f t="shared" si="17"/>
        <v>22.211734473790528</v>
      </c>
      <c r="F152" s="8">
        <f t="shared" si="18"/>
        <v>4.2391353683872426</v>
      </c>
      <c r="G152" s="9">
        <f t="shared" si="19"/>
        <v>2.6255991773314764E-6</v>
      </c>
      <c r="H152" s="8">
        <f t="shared" si="22"/>
        <v>17.971138866778372</v>
      </c>
      <c r="I152" s="9">
        <f t="shared" si="23"/>
        <v>17.971141492377548</v>
      </c>
    </row>
    <row r="153" spans="1:9" x14ac:dyDescent="0.35">
      <c r="A153" s="8"/>
      <c r="B153" s="8">
        <f t="shared" si="20"/>
        <v>39.387125234079058</v>
      </c>
      <c r="C153" s="8">
        <f t="shared" si="21"/>
        <v>247.47660656280786</v>
      </c>
      <c r="D153" s="8">
        <f t="shared" si="16"/>
        <v>1.495892366089195E-3</v>
      </c>
      <c r="E153" s="8">
        <f t="shared" si="17"/>
        <v>22.107588792435511</v>
      </c>
      <c r="F153" s="8">
        <f t="shared" si="18"/>
        <v>4.1741298056749896</v>
      </c>
      <c r="G153" s="9">
        <f t="shared" si="19"/>
        <v>2.6897178267979028E-6</v>
      </c>
      <c r="H153" s="8">
        <f t="shared" si="22"/>
        <v>17.93196309439443</v>
      </c>
      <c r="I153" s="9">
        <f t="shared" si="23"/>
        <v>17.931965784112258</v>
      </c>
    </row>
    <row r="154" spans="1:9" x14ac:dyDescent="0.35">
      <c r="A154" s="8"/>
      <c r="B154" s="8">
        <f t="shared" si="20"/>
        <v>39.866737301489408</v>
      </c>
      <c r="C154" s="8">
        <f t="shared" si="21"/>
        <v>250.49009805790661</v>
      </c>
      <c r="D154" s="8">
        <f t="shared" si="16"/>
        <v>1.5325382914152506E-3</v>
      </c>
      <c r="E154" s="8">
        <f t="shared" si="17"/>
        <v>22.003115512358065</v>
      </c>
      <c r="F154" s="8">
        <f t="shared" si="18"/>
        <v>4.109510109006381</v>
      </c>
      <c r="G154" s="9">
        <f t="shared" si="19"/>
        <v>2.75562133825012E-6</v>
      </c>
      <c r="H154" s="8">
        <f t="shared" si="22"/>
        <v>17.892072865060271</v>
      </c>
      <c r="I154" s="9">
        <f t="shared" si="23"/>
        <v>17.892075620681609</v>
      </c>
    </row>
    <row r="155" spans="1:9" x14ac:dyDescent="0.35">
      <c r="A155" s="8"/>
      <c r="B155" s="8">
        <f t="shared" si="20"/>
        <v>40.353798755184322</v>
      </c>
      <c r="C155" s="8">
        <f t="shared" si="21"/>
        <v>253.55039542745601</v>
      </c>
      <c r="D155" s="8">
        <f t="shared" si="16"/>
        <v>1.57020700230589E-3</v>
      </c>
      <c r="E155" s="8">
        <f t="shared" si="17"/>
        <v>21.898314035287157</v>
      </c>
      <c r="F155" s="8">
        <f t="shared" si="18"/>
        <v>4.0452848725339594</v>
      </c>
      <c r="G155" s="9">
        <f t="shared" si="19"/>
        <v>2.8233647910629742E-6</v>
      </c>
      <c r="H155" s="8">
        <f t="shared" si="22"/>
        <v>17.851458955750893</v>
      </c>
      <c r="I155" s="9">
        <f t="shared" si="23"/>
        <v>17.851461779115684</v>
      </c>
    </row>
    <row r="156" spans="1:9" x14ac:dyDescent="0.35">
      <c r="A156" s="8"/>
      <c r="B156" s="8">
        <f t="shared" si="20"/>
        <v>40.848445057741422</v>
      </c>
      <c r="C156" s="8">
        <f t="shared" si="21"/>
        <v>256.65834980793346</v>
      </c>
      <c r="D156" s="8">
        <f t="shared" si="16"/>
        <v>1.60893012881735E-3</v>
      </c>
      <c r="E156" s="8">
        <f t="shared" si="17"/>
        <v>21.793183777051937</v>
      </c>
      <c r="F156" s="8">
        <f t="shared" si="18"/>
        <v>3.9814626474042019</v>
      </c>
      <c r="G156" s="9">
        <f t="shared" si="19"/>
        <v>2.8930051170774094E-6</v>
      </c>
      <c r="H156" s="8">
        <f t="shared" si="22"/>
        <v>17.810112199518919</v>
      </c>
      <c r="I156" s="9">
        <f t="shared" si="23"/>
        <v>17.810115092524036</v>
      </c>
    </row>
    <row r="157" spans="1:9" x14ac:dyDescent="0.35">
      <c r="A157" s="8"/>
      <c r="B157" s="8">
        <f t="shared" si="20"/>
        <v>41.35081445804304</v>
      </c>
      <c r="C157" s="8">
        <f t="shared" si="21"/>
        <v>259.81482984268524</v>
      </c>
      <c r="D157" s="8">
        <f t="shared" si="16"/>
        <v>1.6487403668997147E-3</v>
      </c>
      <c r="E157" s="8">
        <f t="shared" si="17"/>
        <v>21.687724168199026</v>
      </c>
      <c r="F157" s="8">
        <f t="shared" si="18"/>
        <v>3.918051934339533</v>
      </c>
      <c r="G157" s="9">
        <f t="shared" si="19"/>
        <v>2.9646011700316123E-6</v>
      </c>
      <c r="H157" s="8">
        <f t="shared" si="22"/>
        <v>17.768023493492592</v>
      </c>
      <c r="I157" s="9">
        <f t="shared" si="23"/>
        <v>17.768026458093761</v>
      </c>
    </row>
    <row r="158" spans="1:9" x14ac:dyDescent="0.35">
      <c r="A158" s="8"/>
      <c r="B158" s="8">
        <f t="shared" si="20"/>
        <v>41.861048054741715</v>
      </c>
      <c r="C158" s="8">
        <f t="shared" si="21"/>
        <v>263.02072208069177</v>
      </c>
      <c r="D158" s="8">
        <f t="shared" si="16"/>
        <v>1.6896715170831909E-3</v>
      </c>
      <c r="E158" s="8">
        <f t="shared" si="17"/>
        <v>21.581934654633073</v>
      </c>
      <c r="F158" s="8">
        <f t="shared" si="18"/>
        <v>3.8550611760957105</v>
      </c>
      <c r="G158" s="9">
        <f t="shared" si="19"/>
        <v>3.0382137911348156E-6</v>
      </c>
      <c r="H158" s="8">
        <f t="shared" si="22"/>
        <v>17.725183807020279</v>
      </c>
      <c r="I158" s="9">
        <f t="shared" si="23"/>
        <v>17.72518684523407</v>
      </c>
    </row>
    <row r="159" spans="1:9" x14ac:dyDescent="0.35">
      <c r="A159" s="8"/>
      <c r="B159" s="8">
        <f t="shared" si="20"/>
        <v>42.379289861303505</v>
      </c>
      <c r="C159" s="8">
        <f t="shared" si="21"/>
        <v>266.276931385247</v>
      </c>
      <c r="D159" s="8">
        <f t="shared" si="16"/>
        <v>1.7317585246651146E-3</v>
      </c>
      <c r="E159" s="8">
        <f t="shared" si="17"/>
        <v>21.475814698281436</v>
      </c>
      <c r="F159" s="8">
        <f t="shared" si="18"/>
        <v>3.7924987498058584</v>
      </c>
      <c r="G159" s="9">
        <f t="shared" si="19"/>
        <v>3.1139058862129995E-6</v>
      </c>
      <c r="H159" s="8">
        <f t="shared" si="22"/>
        <v>17.681584189950911</v>
      </c>
      <c r="I159" s="9">
        <f t="shared" si="23"/>
        <v>17.681587303856798</v>
      </c>
    </row>
    <row r="160" spans="1:9" x14ac:dyDescent="0.35">
      <c r="A160" s="8"/>
      <c r="B160" s="8">
        <f t="shared" si="20"/>
        <v>42.905686872671325</v>
      </c>
      <c r="C160" s="8">
        <f t="shared" si="21"/>
        <v>269.58438135281654</v>
      </c>
      <c r="D160" s="8">
        <f t="shared" si="16"/>
        <v>1.7750375214510526E-3</v>
      </c>
      <c r="E160" s="8">
        <f t="shared" si="17"/>
        <v>21.36936377778401</v>
      </c>
      <c r="F160" s="8">
        <f t="shared" si="18"/>
        <v>3.7303729592232102</v>
      </c>
      <c r="G160" s="9">
        <f t="shared" si="19"/>
        <v>3.1917424980329268E-6</v>
      </c>
      <c r="H160" s="8">
        <f t="shared" si="22"/>
        <v>17.637215781039348</v>
      </c>
      <c r="I160" s="9">
        <f t="shared" si="23"/>
        <v>17.637218972781845</v>
      </c>
    </row>
    <row r="161" spans="1:9" x14ac:dyDescent="0.35">
      <c r="A161" s="8"/>
      <c r="B161" s="8">
        <f t="shared" si="20"/>
        <v>43.440389133592525</v>
      </c>
      <c r="C161" s="8">
        <f t="shared" si="21"/>
        <v>272.94401474235229</v>
      </c>
      <c r="D161" s="8">
        <f t="shared" si="16"/>
        <v>1.8195458691351251E-3</v>
      </c>
      <c r="E161" s="8">
        <f t="shared" si="17"/>
        <v>21.262581389208989</v>
      </c>
      <c r="F161" s="8">
        <f t="shared" si="18"/>
        <v>3.6686920268752328</v>
      </c>
      <c r="G161" s="9">
        <f t="shared" si="19"/>
        <v>3.2717908863407579E-6</v>
      </c>
      <c r="H161" s="8">
        <f t="shared" si="22"/>
        <v>17.592069816464623</v>
      </c>
      <c r="I161" s="9">
        <f t="shared" si="23"/>
        <v>17.592073088255511</v>
      </c>
    </row>
    <row r="162" spans="1:9" x14ac:dyDescent="0.35">
      <c r="A162" s="8"/>
      <c r="B162" s="8">
        <f t="shared" si="20"/>
        <v>43.983549808654708</v>
      </c>
      <c r="C162" s="8">
        <f t="shared" si="21"/>
        <v>276.35679391534075</v>
      </c>
      <c r="D162" s="8">
        <f t="shared" si="16"/>
        <v>1.8653222043564313E-3</v>
      </c>
      <c r="E162" s="8">
        <f t="shared" si="17"/>
        <v>21.155467046795696</v>
      </c>
      <c r="F162" s="8">
        <f t="shared" si="18"/>
        <v>3.6074640861426728</v>
      </c>
      <c r="G162" s="9">
        <f t="shared" si="19"/>
        <v>3.3541206079006358E-6</v>
      </c>
      <c r="H162" s="8">
        <f t="shared" si="22"/>
        <v>17.546137638448666</v>
      </c>
      <c r="I162" s="9">
        <f t="shared" si="23"/>
        <v>17.546140992569274</v>
      </c>
    </row>
    <row r="163" spans="1:9" x14ac:dyDescent="0.35">
      <c r="A163" s="8"/>
      <c r="B163" s="8">
        <f t="shared" si="20"/>
        <v>44.535325254076611</v>
      </c>
      <c r="C163" s="8">
        <f t="shared" si="21"/>
        <v>279.82370128687813</v>
      </c>
      <c r="D163" s="8">
        <f t="shared" si="16"/>
        <v>1.9124064855243186E-3</v>
      </c>
      <c r="E163" s="8">
        <f t="shared" si="17"/>
        <v>21.048020283725446</v>
      </c>
      <c r="F163" s="8">
        <f t="shared" si="18"/>
        <v>3.5466971732776069</v>
      </c>
      <c r="G163" s="9">
        <f t="shared" si="19"/>
        <v>3.4388036013548609E-6</v>
      </c>
      <c r="H163" s="8">
        <f t="shared" si="22"/>
        <v>17.499410703962315</v>
      </c>
      <c r="I163" s="9">
        <f t="shared" si="23"/>
        <v>17.499414142765918</v>
      </c>
    </row>
    <row r="164" spans="1:9" x14ac:dyDescent="0.35">
      <c r="A164" s="8"/>
      <c r="B164" s="8">
        <f t="shared" si="20"/>
        <v>45.095875091301103</v>
      </c>
      <c r="C164" s="8">
        <f t="shared" si="21"/>
        <v>283.34573978806895</v>
      </c>
      <c r="D164" s="8">
        <f t="shared" si="16"/>
        <v>1.9608400414820419E-3</v>
      </c>
      <c r="E164" s="8">
        <f t="shared" si="17"/>
        <v>20.940240652921535</v>
      </c>
      <c r="F164" s="8">
        <f t="shared" si="18"/>
        <v>3.4863992193752913</v>
      </c>
      <c r="G164" s="9">
        <f t="shared" si="19"/>
        <v>3.5259142778699914E-6</v>
      </c>
      <c r="H164" s="8">
        <f t="shared" si="22"/>
        <v>17.451880593504765</v>
      </c>
      <c r="I164" s="9">
        <f t="shared" si="23"/>
        <v>17.451884119419041</v>
      </c>
    </row>
    <row r="165" spans="1:9" x14ac:dyDescent="0.35">
      <c r="A165" s="8"/>
      <c r="B165" s="8">
        <f t="shared" si="20"/>
        <v>45.665362282439283</v>
      </c>
      <c r="C165" s="8">
        <f t="shared" si="21"/>
        <v>286.92393334005533</v>
      </c>
      <c r="D165" s="8">
        <f t="shared" si="16"/>
        <v>2.0106656220763757E-3</v>
      </c>
      <c r="E165" s="8">
        <f t="shared" si="17"/>
        <v>20.832127727879445</v>
      </c>
      <c r="F165" s="8">
        <f t="shared" si="18"/>
        <v>3.4265780423152274</v>
      </c>
      <c r="G165" s="9">
        <f t="shared" si="19"/>
        <v>3.6155296059969384E-6</v>
      </c>
      <c r="H165" s="8">
        <f t="shared" si="22"/>
        <v>17.403539019942141</v>
      </c>
      <c r="I165" s="9">
        <f t="shared" si="23"/>
        <v>17.403542635471748</v>
      </c>
    </row>
    <row r="166" spans="1:9" x14ac:dyDescent="0.35">
      <c r="A166" s="8"/>
      <c r="B166" s="8">
        <f t="shared" si="20"/>
        <v>46.243953207616173</v>
      </c>
      <c r="C166" s="8">
        <f t="shared" si="21"/>
        <v>290.55932733999424</v>
      </c>
      <c r="D166" s="8">
        <f t="shared" si="16"/>
        <v>2.0619274507170638E-3</v>
      </c>
      <c r="E166" s="8">
        <f t="shared" si="17"/>
        <v>20.723681103528357</v>
      </c>
      <c r="F166" s="8">
        <f t="shared" si="18"/>
        <v>3.3672413386874043</v>
      </c>
      <c r="G166" s="9">
        <f t="shared" si="19"/>
        <v>3.707729212924568E-6</v>
      </c>
      <c r="H166" s="8">
        <f t="shared" si="22"/>
        <v>17.354377837390235</v>
      </c>
      <c r="I166" s="9">
        <f t="shared" si="23"/>
        <v>17.354381545119448</v>
      </c>
    </row>
    <row r="167" spans="1:9" x14ac:dyDescent="0.35">
      <c r="A167" s="8"/>
      <c r="B167" s="8">
        <f t="shared" si="20"/>
        <v>46.831817744269074</v>
      </c>
      <c r="C167" s="8">
        <f t="shared" si="21"/>
        <v>294.2529891593037</v>
      </c>
      <c r="D167" s="8">
        <f t="shared" si="16"/>
        <v>2.1146712790108841E-3</v>
      </c>
      <c r="E167" s="8">
        <f t="shared" si="17"/>
        <v>20.614900397125403</v>
      </c>
      <c r="F167" s="8">
        <f t="shared" si="18"/>
        <v>3.3083966757202985</v>
      </c>
      <c r="G167" s="9">
        <f t="shared" si="19"/>
        <v>3.8025954809116272E-6</v>
      </c>
      <c r="H167" s="8">
        <f t="shared" si="22"/>
        <v>17.304389050126094</v>
      </c>
      <c r="I167" s="9">
        <f t="shared" si="23"/>
        <v>17.304392852721573</v>
      </c>
    </row>
    <row r="168" spans="1:9" x14ac:dyDescent="0.35">
      <c r="A168" s="8"/>
      <c r="B168" s="8">
        <f t="shared" si="20"/>
        <v>47.429129348452683</v>
      </c>
      <c r="C168" s="8">
        <f t="shared" si="21"/>
        <v>298.00600865451798</v>
      </c>
      <c r="D168" s="8">
        <f t="shared" si="16"/>
        <v>2.1689444435608173E-3</v>
      </c>
      <c r="E168" s="8">
        <f t="shared" si="17"/>
        <v>20.505785249183496</v>
      </c>
      <c r="F168" s="8">
        <f t="shared" si="18"/>
        <v>3.250051483227578</v>
      </c>
      <c r="G168" s="9">
        <f t="shared" si="19"/>
        <v>3.9002136495045667E-6</v>
      </c>
      <c r="H168" s="8">
        <f t="shared" si="22"/>
        <v>17.253564821512356</v>
      </c>
      <c r="I168" s="9">
        <f t="shared" si="23"/>
        <v>17.253568721726005</v>
      </c>
    </row>
    <row r="169" spans="1:9" x14ac:dyDescent="0.35">
      <c r="A169" s="8"/>
      <c r="B169" s="8">
        <f t="shared" si="20"/>
        <v>48.036065138205153</v>
      </c>
      <c r="C169" s="8">
        <f t="shared" si="21"/>
        <v>301.81949869109218</v>
      </c>
      <c r="D169" s="8">
        <f t="shared" si="16"/>
        <v>2.2247959250043421E-3</v>
      </c>
      <c r="E169" s="8">
        <f t="shared" si="17"/>
        <v>20.396335324434393</v>
      </c>
      <c r="F169" s="8">
        <f t="shared" si="18"/>
        <v>3.1922130455910307</v>
      </c>
      <c r="G169" s="9">
        <f t="shared" si="19"/>
        <v>4.000671920648299E-6</v>
      </c>
      <c r="H169" s="8">
        <f t="shared" si="22"/>
        <v>17.201897482918355</v>
      </c>
      <c r="I169" s="9">
        <f t="shared" si="23"/>
        <v>17.201901483590277</v>
      </c>
    </row>
    <row r="170" spans="1:9" x14ac:dyDescent="0.35">
      <c r="A170" s="8"/>
      <c r="B170" s="8">
        <f t="shared" si="20"/>
        <v>48.652805979031548</v>
      </c>
      <c r="C170" s="8">
        <f t="shared" si="21"/>
        <v>305.69459568051013</v>
      </c>
      <c r="D170" s="8">
        <f t="shared" si="16"/>
        <v>2.282276409410095E-3</v>
      </c>
      <c r="E170" s="8">
        <f t="shared" si="17"/>
        <v>20.286550312828151</v>
      </c>
      <c r="F170" s="8">
        <f t="shared" si="18"/>
        <v>3.1348884937975758</v>
      </c>
      <c r="G170" s="9">
        <f t="shared" si="19"/>
        <v>4.1040615744044802E-6</v>
      </c>
      <c r="H170" s="8">
        <f t="shared" si="22"/>
        <v>17.149379542621165</v>
      </c>
      <c r="I170" s="9">
        <f t="shared" si="23"/>
        <v>17.14938364668274</v>
      </c>
    </row>
    <row r="171" spans="1:9" x14ac:dyDescent="0.35">
      <c r="A171" s="8"/>
      <c r="B171" s="8">
        <f t="shared" si="20"/>
        <v>49.279536571562922</v>
      </c>
      <c r="C171" s="8">
        <f t="shared" si="21"/>
        <v>309.63246013106323</v>
      </c>
      <c r="D171" s="8">
        <f t="shared" si="16"/>
        <v>2.3414383521038491E-3</v>
      </c>
      <c r="E171" s="8">
        <f t="shared" si="17"/>
        <v>20.176429930570322</v>
      </c>
      <c r="F171" s="8">
        <f t="shared" si="18"/>
        <v>3.0780847975485126</v>
      </c>
      <c r="G171" s="9">
        <f t="shared" si="19"/>
        <v>4.2104770798480995E-6</v>
      </c>
      <c r="H171" s="8">
        <f t="shared" si="22"/>
        <v>17.096003694669704</v>
      </c>
      <c r="I171" s="9">
        <f t="shared" si="23"/>
        <v>17.096007905146784</v>
      </c>
    </row>
    <row r="172" spans="1:9" x14ac:dyDescent="0.35">
      <c r="A172" s="8"/>
      <c r="B172" s="8">
        <f t="shared" si="20"/>
        <v>49.916445541450784</v>
      </c>
      <c r="C172" s="8">
        <f t="shared" si="21"/>
        <v>313.63427721267351</v>
      </c>
      <c r="D172" s="8">
        <f t="shared" si="16"/>
        <v>2.402336044054426E-3</v>
      </c>
      <c r="E172" s="8">
        <f t="shared" si="17"/>
        <v>20.065973921198413</v>
      </c>
      <c r="F172" s="8">
        <f t="shared" si="18"/>
        <v>3.0218087574594676</v>
      </c>
      <c r="G172" s="9">
        <f t="shared" si="19"/>
        <v>4.3200162146429411E-6</v>
      </c>
      <c r="H172" s="8">
        <f t="shared" si="22"/>
        <v>17.041762827694892</v>
      </c>
      <c r="I172" s="9">
        <f t="shared" si="23"/>
        <v>17.041767147711106</v>
      </c>
    </row>
    <row r="173" spans="1:9" x14ac:dyDescent="0.35">
      <c r="A173" s="8"/>
      <c r="B173" s="8">
        <f t="shared" si="20"/>
        <v>50.563725531558198</v>
      </c>
      <c r="C173" s="8">
        <f t="shared" si="21"/>
        <v>317.70125733614776</v>
      </c>
      <c r="D173" s="8">
        <f t="shared" si="16"/>
        <v>2.4650256809028177E-3</v>
      </c>
      <c r="E173" s="8">
        <f t="shared" si="17"/>
        <v>19.955182056699034</v>
      </c>
      <c r="F173" s="8">
        <f t="shared" si="18"/>
        <v>2.96606699736973</v>
      </c>
      <c r="G173" s="9">
        <f t="shared" si="19"/>
        <v>4.4327801952245556E-6</v>
      </c>
      <c r="H173" s="8">
        <f t="shared" si="22"/>
        <v>16.986650033648402</v>
      </c>
      <c r="I173" s="9">
        <f t="shared" si="23"/>
        <v>16.986654466428597</v>
      </c>
    </row>
    <row r="174" spans="1:9" x14ac:dyDescent="0.35">
      <c r="A174" s="8"/>
      <c r="B174" s="8">
        <f t="shared" si="20"/>
        <v>51.22157329651089</v>
      </c>
      <c r="C174" s="8">
        <f t="shared" si="21"/>
        <v>321.83463674725948</v>
      </c>
      <c r="D174" s="8">
        <f t="shared" si="16"/>
        <v>2.5295654347610515E-3</v>
      </c>
      <c r="E174" s="8">
        <f t="shared" si="17"/>
        <v>19.84405413866731</v>
      </c>
      <c r="F174" s="8">
        <f t="shared" si="18"/>
        <v>2.910865956779741</v>
      </c>
      <c r="G174" s="9">
        <f t="shared" si="19"/>
        <v>4.5488738002328777E-6</v>
      </c>
      <c r="H174" s="8">
        <f t="shared" si="22"/>
        <v>16.93065861645281</v>
      </c>
      <c r="I174" s="9">
        <f t="shared" si="23"/>
        <v>16.93066316532661</v>
      </c>
    </row>
    <row r="175" spans="1:9" x14ac:dyDescent="0.35">
      <c r="A175" s="8"/>
      <c r="B175" s="8">
        <f t="shared" si="20"/>
        <v>51.890189799673934</v>
      </c>
      <c r="C175" s="8">
        <f t="shared" si="21"/>
        <v>326.03567813607128</v>
      </c>
      <c r="D175" s="8">
        <f t="shared" si="16"/>
        <v>2.5960155288946934E-3</v>
      </c>
      <c r="E175" s="8">
        <f t="shared" si="17"/>
        <v>19.732589999510047</v>
      </c>
      <c r="F175" s="8">
        <f t="shared" si="18"/>
        <v>2.8562118834355834</v>
      </c>
      <c r="G175" s="9">
        <f t="shared" si="19"/>
        <v>4.6684055103383032E-6</v>
      </c>
      <c r="H175" s="8">
        <f t="shared" si="22"/>
        <v>16.873782100545569</v>
      </c>
      <c r="I175" s="9">
        <f t="shared" si="23"/>
        <v>16.873786768951078</v>
      </c>
    </row>
    <row r="176" spans="1:9" x14ac:dyDescent="0.35">
      <c r="A176" s="8"/>
      <c r="B176" s="8">
        <f t="shared" si="20"/>
        <v>52.569780312620409</v>
      </c>
      <c r="C176" s="8">
        <f t="shared" si="21"/>
        <v>330.30567126191522</v>
      </c>
      <c r="D176" s="8">
        <f t="shared" si="16"/>
        <v>2.6644383154123567E-3</v>
      </c>
      <c r="E176" s="8">
        <f t="shared" si="17"/>
        <v>19.620789503694457</v>
      </c>
      <c r="F176" s="8">
        <f t="shared" si="18"/>
        <v>2.8021108260793408</v>
      </c>
      <c r="G176" s="9">
        <f t="shared" si="19"/>
        <v>4.7914876451746952E-6</v>
      </c>
      <c r="H176" s="8">
        <f t="shared" si="22"/>
        <v>16.816014239299705</v>
      </c>
      <c r="I176" s="9">
        <f t="shared" si="23"/>
        <v>16.816019030787348</v>
      </c>
    </row>
    <row r="177" spans="1:9" x14ac:dyDescent="0.35">
      <c r="A177" s="8"/>
      <c r="B177" s="8">
        <f t="shared" si="20"/>
        <v>53.260554517161822</v>
      </c>
      <c r="C177" s="8">
        <f t="shared" si="21"/>
        <v>334.64593359446849</v>
      </c>
      <c r="D177" s="8">
        <f t="shared" si="16"/>
        <v>2.7348983560864458E-3</v>
      </c>
      <c r="E177" s="8">
        <f t="shared" si="17"/>
        <v>19.508652549044012</v>
      </c>
      <c r="F177" s="8">
        <f t="shared" si="18"/>
        <v>2.7485686273840559</v>
      </c>
      <c r="G177" s="9">
        <f t="shared" si="19"/>
        <v>4.9182365118442197E-6</v>
      </c>
      <c r="H177" s="8">
        <f t="shared" si="22"/>
        <v>16.75734902330387</v>
      </c>
      <c r="I177" s="9">
        <f t="shared" si="23"/>
        <v>16.757353941540384</v>
      </c>
    </row>
    <row r="178" spans="1:9" x14ac:dyDescent="0.35">
      <c r="A178" s="8"/>
      <c r="B178" s="8">
        <f t="shared" si="20"/>
        <v>53.962726610010876</v>
      </c>
      <c r="C178" s="8">
        <f t="shared" si="21"/>
        <v>339.05781097136924</v>
      </c>
      <c r="D178" s="8">
        <f t="shared" si="16"/>
        <v>2.8074625064368856E-3</v>
      </c>
      <c r="E178" s="8">
        <f t="shared" si="17"/>
        <v>19.396179068083242</v>
      </c>
      <c r="F178" s="8">
        <f t="shared" si="18"/>
        <v>2.695590917091883</v>
      </c>
      <c r="G178" s="9">
        <f t="shared" si="19"/>
        <v>5.048772555350716E-6</v>
      </c>
      <c r="H178" s="8">
        <f t="shared" si="22"/>
        <v>16.697780688484922</v>
      </c>
      <c r="I178" s="9">
        <f t="shared" si="23"/>
        <v>16.697785737257476</v>
      </c>
    </row>
    <row r="179" spans="1:9" x14ac:dyDescent="0.35">
      <c r="A179" s="8"/>
      <c r="B179" s="8">
        <f t="shared" si="20"/>
        <v>54.676515410150387</v>
      </c>
      <c r="C179" s="8">
        <f t="shared" si="21"/>
        <v>343.54267827283513</v>
      </c>
      <c r="D179" s="8">
        <f t="shared" si="16"/>
        <v>2.8822000032325676E-3</v>
      </c>
      <c r="E179" s="8">
        <f t="shared" si="17"/>
        <v>19.283369029433317</v>
      </c>
      <c r="F179" s="8">
        <f t="shared" si="18"/>
        <v>2.6431831053737471</v>
      </c>
      <c r="G179" s="9">
        <f t="shared" si="19"/>
        <v>5.183220520604882E-6</v>
      </c>
      <c r="H179" s="8">
        <f t="shared" si="22"/>
        <v>16.637303724056338</v>
      </c>
      <c r="I179" s="9">
        <f t="shared" si="23"/>
        <v>16.637308907276857</v>
      </c>
    </row>
    <row r="180" spans="1:9" x14ac:dyDescent="0.35">
      <c r="A180" s="8"/>
      <c r="B180" s="8">
        <f t="shared" si="20"/>
        <v>55.402144468983124</v>
      </c>
      <c r="C180" s="8">
        <f t="shared" si="21"/>
        <v>348.10194011375552</v>
      </c>
      <c r="D180" s="8">
        <f t="shared" si="16"/>
        <v>2.9591825555351941E-3</v>
      </c>
      <c r="E180" s="8">
        <f t="shared" si="17"/>
        <v>19.170222439260264</v>
      </c>
      <c r="F180" s="8">
        <f t="shared" si="18"/>
        <v>2.5913503764285624</v>
      </c>
      <c r="G180" s="9">
        <f t="shared" si="19"/>
        <v>5.3217096105720379E-6</v>
      </c>
      <c r="H180" s="8">
        <f t="shared" si="22"/>
        <v>16.575912880276167</v>
      </c>
      <c r="I180" s="9">
        <f t="shared" si="23"/>
        <v>16.575918201985779</v>
      </c>
    </row>
    <row r="181" spans="1:9" x14ac:dyDescent="0.35">
      <c r="A181" s="8"/>
      <c r="B181" s="8">
        <f t="shared" si="20"/>
        <v>56.139842183340846</v>
      </c>
      <c r="C181" s="8">
        <f t="shared" si="21"/>
        <v>352.73703155374795</v>
      </c>
      <c r="D181" s="8">
        <f t="shared" si="16"/>
        <v>3.0384844394543229E-3</v>
      </c>
      <c r="E181" s="8">
        <f t="shared" si="17"/>
        <v>19.056739342777853</v>
      </c>
      <c r="F181" s="8">
        <f t="shared" si="18"/>
        <v>2.5400976823395522</v>
      </c>
      <c r="G181" s="9">
        <f t="shared" si="19"/>
        <v>5.4643736656349285E-6</v>
      </c>
      <c r="H181" s="8">
        <f t="shared" si="22"/>
        <v>16.513603175998846</v>
      </c>
      <c r="I181" s="9">
        <f t="shared" si="23"/>
        <v>16.51360864037251</v>
      </c>
    </row>
    <row r="182" spans="1:9" x14ac:dyDescent="0.35">
      <c r="A182" s="8"/>
      <c r="B182" s="8">
        <f t="shared" si="20"/>
        <v>56.889841911432157</v>
      </c>
      <c r="C182" s="8">
        <f t="shared" si="21"/>
        <v>357.44941882567997</v>
      </c>
      <c r="D182" s="8">
        <f t="shared" si="16"/>
        <v>3.1201825967619814E-3</v>
      </c>
      <c r="E182" s="8">
        <f t="shared" si="17"/>
        <v>18.942919825807053</v>
      </c>
      <c r="F182" s="8">
        <f t="shared" si="18"/>
        <v>2.4894297372048286</v>
      </c>
      <c r="G182" s="9">
        <f t="shared" si="19"/>
        <v>5.6113513333131342E-6</v>
      </c>
      <c r="H182" s="8">
        <f t="shared" si="22"/>
        <v>16.450369906005459</v>
      </c>
      <c r="I182" s="9">
        <f t="shared" si="23"/>
        <v>16.450375517356793</v>
      </c>
    </row>
    <row r="183" spans="1:9" x14ac:dyDescent="0.35">
      <c r="A183" s="8"/>
      <c r="B183" s="8">
        <f t="shared" si="20"/>
        <v>57.652382091812044</v>
      </c>
      <c r="C183" s="8">
        <f t="shared" si="21"/>
        <v>362.24060008317696</v>
      </c>
      <c r="D183" s="8">
        <f t="shared" si="16"/>
        <v>3.2043567375419852E-3</v>
      </c>
      <c r="E183" s="8">
        <f t="shared" si="17"/>
        <v>18.828764016394238</v>
      </c>
      <c r="F183" s="8">
        <f t="shared" si="18"/>
        <v>2.4393510115587094</v>
      </c>
      <c r="G183" s="9">
        <f t="shared" si="19"/>
        <v>5.762786264983469E-6</v>
      </c>
      <c r="H183" s="8">
        <f t="shared" si="22"/>
        <v>16.386208648097988</v>
      </c>
      <c r="I183" s="9">
        <f t="shared" si="23"/>
        <v>16.386214410884254</v>
      </c>
    </row>
    <row r="184" spans="1:9" x14ac:dyDescent="0.35">
      <c r="A184" s="8"/>
      <c r="B184" s="8">
        <f t="shared" si="20"/>
        <v>58.42770636545707</v>
      </c>
      <c r="C184" s="8">
        <f t="shared" si="21"/>
        <v>367.11210616764305</v>
      </c>
      <c r="D184" s="8">
        <f t="shared" si="16"/>
        <v>3.2910894470430511E-3</v>
      </c>
      <c r="E184" s="8">
        <f t="shared" si="17"/>
        <v>18.714272086490332</v>
      </c>
      <c r="F184" s="8">
        <f t="shared" si="18"/>
        <v>2.3898657270997479</v>
      </c>
      <c r="G184" s="9">
        <f t="shared" si="19"/>
        <v>5.9188272971709992E-6</v>
      </c>
      <c r="H184" s="8">
        <f t="shared" si="22"/>
        <v>16.32111526994354</v>
      </c>
      <c r="I184" s="9">
        <f t="shared" si="23"/>
        <v>16.321121188770839</v>
      </c>
    </row>
    <row r="185" spans="1:9" x14ac:dyDescent="0.35">
      <c r="A185" s="8"/>
      <c r="B185" s="8">
        <f t="shared" si="20"/>
        <v>59.216063701034976</v>
      </c>
      <c r="C185" s="8">
        <f t="shared" si="21"/>
        <v>372.06550139535341</v>
      </c>
      <c r="D185" s="8">
        <f t="shared" si="16"/>
        <v>3.3804662969190106E-3</v>
      </c>
      <c r="E185" s="8">
        <f t="shared" si="17"/>
        <v>18.599444253692937</v>
      </c>
      <c r="F185" s="8">
        <f t="shared" si="18"/>
        <v>2.340977851740532</v>
      </c>
      <c r="G185" s="9">
        <f t="shared" si="19"/>
        <v>6.0796286636983258E-6</v>
      </c>
      <c r="H185" s="8">
        <f t="shared" si="22"/>
        <v>16.255085935655487</v>
      </c>
      <c r="I185" s="9">
        <f t="shared" si="23"/>
        <v>16.255092015284152</v>
      </c>
    </row>
    <row r="186" spans="1:9" x14ac:dyDescent="0.35">
      <c r="A186" s="8"/>
      <c r="B186" s="8">
        <f t="shared" si="20"/>
        <v>60.017708523457124</v>
      </c>
      <c r="C186" s="8">
        <f t="shared" si="21"/>
        <v>377.10238436517284</v>
      </c>
      <c r="D186" s="8">
        <f t="shared" si="16"/>
        <v>3.472575961042031E-3</v>
      </c>
      <c r="E186" s="8">
        <f t="shared" si="17"/>
        <v>18.484280783054086</v>
      </c>
      <c r="F186" s="8">
        <f t="shared" si="18"/>
        <v>2.29269109499374</v>
      </c>
      <c r="G186" s="9">
        <f t="shared" si="19"/>
        <v>6.2453501981914374E-6</v>
      </c>
      <c r="H186" s="8">
        <f t="shared" si="22"/>
        <v>16.188117112099306</v>
      </c>
      <c r="I186" s="9">
        <f t="shared" si="23"/>
        <v>16.188123357449506</v>
      </c>
    </row>
    <row r="187" spans="1:9" x14ac:dyDescent="0.35">
      <c r="A187" s="8"/>
      <c r="B187" s="8">
        <f t="shared" si="20"/>
        <v>60.83290084580841</v>
      </c>
      <c r="C187" s="8">
        <f t="shared" si="21"/>
        <v>382.22438878749603</v>
      </c>
      <c r="D187" s="8">
        <f t="shared" si="16"/>
        <v>3.5675103360995018E-3</v>
      </c>
      <c r="E187" s="8">
        <f t="shared" si="17"/>
        <v>18.368781988955568</v>
      </c>
      <c r="F187" s="8">
        <f t="shared" si="18"/>
        <v>2.2450089037078165</v>
      </c>
      <c r="G187" s="9">
        <f t="shared" si="19"/>
        <v>6.4161575587648488E-6</v>
      </c>
      <c r="H187" s="8">
        <f t="shared" si="22"/>
        <v>16.120205574911651</v>
      </c>
      <c r="I187" s="9">
        <f t="shared" si="23"/>
        <v>16.120211991069208</v>
      </c>
    </row>
    <row r="188" spans="1:9" x14ac:dyDescent="0.35">
      <c r="A188" s="8"/>
      <c r="B188" s="8">
        <f t="shared" si="20"/>
        <v>61.661906404748251</v>
      </c>
      <c r="C188" s="8">
        <f t="shared" si="21"/>
        <v>387.43318433499701</v>
      </c>
      <c r="D188" s="8">
        <f t="shared" si="16"/>
        <v>3.6653646671666136E-3</v>
      </c>
      <c r="E188" s="8">
        <f t="shared" si="17"/>
        <v>18.252948237054717</v>
      </c>
      <c r="F188" s="8">
        <f t="shared" si="18"/>
        <v>2.1979344581649634</v>
      </c>
      <c r="G188" s="9">
        <f t="shared" si="19"/>
        <v>6.5922224478849173E-6</v>
      </c>
      <c r="H188" s="8">
        <f t="shared" si="22"/>
        <v>16.051348414222588</v>
      </c>
      <c r="I188" s="9">
        <f t="shared" si="23"/>
        <v>16.051355006445036</v>
      </c>
    </row>
    <row r="189" spans="1:9" x14ac:dyDescent="0.35">
      <c r="A189" s="8"/>
      <c r="B189" s="8">
        <f t="shared" si="20"/>
        <v>62.504996799482917</v>
      </c>
      <c r="C189" s="8">
        <f t="shared" si="21"/>
        <v>392.73047751581811</v>
      </c>
      <c r="D189" s="8">
        <f t="shared" si="16"/>
        <v>3.7662376784809853E-3</v>
      </c>
      <c r="E189" s="8">
        <f t="shared" si="17"/>
        <v>18.136779946302806</v>
      </c>
      <c r="F189" s="8">
        <f t="shared" si="18"/>
        <v>2.1514706685528799</v>
      </c>
      <c r="G189" s="9">
        <f t="shared" si="19"/>
        <v>6.7737228582697196E-6</v>
      </c>
      <c r="H189" s="8">
        <f t="shared" si="22"/>
        <v>15.981543040071445</v>
      </c>
      <c r="I189" s="9">
        <f t="shared" si="23"/>
        <v>15.981549813794304</v>
      </c>
    </row>
    <row r="190" spans="1:9" x14ac:dyDescent="0.35">
      <c r="A190" s="8"/>
      <c r="B190" s="8">
        <f t="shared" si="20"/>
        <v>63.362449634409174</v>
      </c>
      <c r="C190" s="8">
        <f t="shared" si="21"/>
        <v>398.11801256982625</v>
      </c>
      <c r="D190" s="8">
        <f t="shared" si="16"/>
        <v>3.8702317096549702E-3</v>
      </c>
      <c r="E190" s="8">
        <f t="shared" si="17"/>
        <v>18.020277591038997</v>
      </c>
      <c r="F190" s="8">
        <f t="shared" si="18"/>
        <v>2.1056201718208496</v>
      </c>
      <c r="G190" s="9">
        <f t="shared" si="19"/>
        <v>6.9608433130027488E-6</v>
      </c>
      <c r="H190" s="8">
        <f t="shared" si="22"/>
        <v>15.910787187508493</v>
      </c>
      <c r="I190" s="9">
        <f t="shared" si="23"/>
        <v>15.910794148351806</v>
      </c>
    </row>
    <row r="191" spans="1:9" x14ac:dyDescent="0.35">
      <c r="A191" s="8"/>
      <c r="B191" s="8">
        <f t="shared" si="20"/>
        <v>64.234548665535002</v>
      </c>
      <c r="C191" s="8">
        <f t="shared" si="21"/>
        <v>403.59757238860163</v>
      </c>
      <c r="D191" s="8">
        <f t="shared" si="16"/>
        <v>3.9774528575367389E-3</v>
      </c>
      <c r="E191" s="8">
        <f t="shared" si="17"/>
        <v>17.903441703162233</v>
      </c>
      <c r="F191" s="8">
        <f t="shared" si="18"/>
        <v>2.0603853289294682</v>
      </c>
      <c r="G191" s="9">
        <f t="shared" si="19"/>
        <v>7.1537751249328526E-6</v>
      </c>
      <c r="H191" s="8">
        <f t="shared" si="22"/>
        <v>15.839078921375227</v>
      </c>
      <c r="I191" s="9">
        <f t="shared" si="23"/>
        <v>15.839086075150352</v>
      </c>
    </row>
    <row r="192" spans="1:9" x14ac:dyDescent="0.35">
      <c r="A192" s="8"/>
      <c r="B192" s="8">
        <f t="shared" si="20"/>
        <v>65.121583950783915</v>
      </c>
      <c r="C192" s="8">
        <f t="shared" si="21"/>
        <v>409.17097945982744</v>
      </c>
      <c r="D192" s="8">
        <f t="shared" si="16"/>
        <v>4.0880111240002119E-3</v>
      </c>
      <c r="E192" s="8">
        <f t="shared" si="17"/>
        <v>17.786272874384096</v>
      </c>
      <c r="F192" s="8">
        <f t="shared" si="18"/>
        <v>2.0157682225023215</v>
      </c>
      <c r="G192" s="9">
        <f t="shared" si="19"/>
        <v>7.3527166676458138E-6</v>
      </c>
      <c r="H192" s="8">
        <f t="shared" si="22"/>
        <v>15.766416640757773</v>
      </c>
      <c r="I192" s="9">
        <f t="shared" si="23"/>
        <v>15.766423993474442</v>
      </c>
    </row>
    <row r="193" spans="1:9" x14ac:dyDescent="0.35">
      <c r="A193" s="8"/>
      <c r="B193" s="8">
        <f t="shared" si="20"/>
        <v>66.023852004295208</v>
      </c>
      <c r="C193" s="8">
        <f t="shared" si="21"/>
        <v>414.8400968367871</v>
      </c>
      <c r="D193" s="8">
        <f t="shared" si="16"/>
        <v>4.2020205699038905E-3</v>
      </c>
      <c r="E193" s="8">
        <f t="shared" si="17"/>
        <v>17.668771758565263</v>
      </c>
      <c r="F193" s="8">
        <f t="shared" si="18"/>
        <v>1.9717706548865332</v>
      </c>
      <c r="G193" s="9">
        <f t="shared" si="19"/>
        <v>7.5578736512572578E-6</v>
      </c>
      <c r="H193" s="8">
        <f t="shared" si="22"/>
        <v>15.692799083108827</v>
      </c>
      <c r="I193" s="9">
        <f t="shared" si="23"/>
        <v>15.692806640982479</v>
      </c>
    </row>
    <row r="194" spans="1:9" x14ac:dyDescent="0.35">
      <c r="A194" s="8"/>
      <c r="B194" s="8">
        <f t="shared" si="20"/>
        <v>66.941655954832953</v>
      </c>
      <c r="C194" s="8">
        <f t="shared" si="21"/>
        <v>420.60682913367725</v>
      </c>
      <c r="D194" s="8">
        <f t="shared" si="16"/>
        <v>4.3195994754937931E-3</v>
      </c>
      <c r="E194" s="8">
        <f t="shared" si="17"/>
        <v>17.550939074138711</v>
      </c>
      <c r="F194" s="8">
        <f t="shared" si="18"/>
        <v>1.9283941466280461</v>
      </c>
      <c r="G194" s="9">
        <f t="shared" si="19"/>
        <v>7.7694594136344471E-6</v>
      </c>
      <c r="H194" s="8">
        <f t="shared" si="22"/>
        <v>15.618225328035171</v>
      </c>
      <c r="I194" s="9">
        <f t="shared" si="23"/>
        <v>15.618233097494585</v>
      </c>
    </row>
    <row r="195" spans="1:9" x14ac:dyDescent="0.35">
      <c r="A195" s="8"/>
      <c r="B195" s="8">
        <f t="shared" si="20"/>
        <v>67.875305708423369</v>
      </c>
      <c r="C195" s="8">
        <f t="shared" si="21"/>
        <v>426.4731235474884</v>
      </c>
      <c r="D195" s="8">
        <f t="shared" si="16"/>
        <v>4.4408705075395976E-3</v>
      </c>
      <c r="E195" s="8">
        <f t="shared" si="17"/>
        <v>17.432775606622414</v>
      </c>
      <c r="F195" s="8">
        <f t="shared" si="18"/>
        <v>1.8856399353660389</v>
      </c>
      <c r="G195" s="9">
        <f t="shared" si="19"/>
        <v>7.9876952280112654E-6</v>
      </c>
      <c r="H195" s="8">
        <f t="shared" si="22"/>
        <v>15.542694800748835</v>
      </c>
      <c r="I195" s="9">
        <f t="shared" si="23"/>
        <v>15.542702788444064</v>
      </c>
    </row>
    <row r="196" spans="1:9" x14ac:dyDescent="0.35">
      <c r="A196" s="8"/>
      <c r="B196" s="8">
        <f t="shared" si="20"/>
        <v>68.82511811534053</v>
      </c>
      <c r="C196" s="8">
        <f t="shared" si="21"/>
        <v>432.4409709072072</v>
      </c>
      <c r="D196" s="8">
        <f t="shared" si="16"/>
        <v>4.565960893500174E-3</v>
      </c>
      <c r="E196" s="8">
        <f t="shared" si="17"/>
        <v>17.314282211224899</v>
      </c>
      <c r="F196" s="8">
        <f t="shared" si="18"/>
        <v>1.8435089751497595</v>
      </c>
      <c r="G196" s="9">
        <f t="shared" si="19"/>
        <v>8.2128106125314873E-6</v>
      </c>
      <c r="H196" s="8">
        <f t="shared" si="22"/>
        <v>15.466207275181638</v>
      </c>
      <c r="I196" s="9">
        <f t="shared" si="23"/>
        <v>15.466215487992251</v>
      </c>
    </row>
    <row r="197" spans="1:9" x14ac:dyDescent="0.35">
      <c r="A197" s="8"/>
      <c r="B197" s="8">
        <f t="shared" si="20"/>
        <v>69.791417141566569</v>
      </c>
      <c r="C197" s="8">
        <f t="shared" si="21"/>
        <v>438.51240675113257</v>
      </c>
      <c r="D197" s="8">
        <f t="shared" si="16"/>
        <v>4.6950026030227422E-3</v>
      </c>
      <c r="E197" s="8">
        <f t="shared" si="17"/>
        <v>17.195459815546666</v>
      </c>
      <c r="F197" s="8">
        <f t="shared" si="18"/>
        <v>1.8020019361796111</v>
      </c>
      <c r="G197" s="9">
        <f t="shared" si="19"/>
        <v>8.4450436687214129E-6</v>
      </c>
      <c r="H197" s="8">
        <f t="shared" si="22"/>
        <v>15.388762876764034</v>
      </c>
      <c r="I197" s="9">
        <f t="shared" si="23"/>
        <v>15.388771321807702</v>
      </c>
    </row>
    <row r="198" spans="1:9" x14ac:dyDescent="0.35">
      <c r="A198" s="8"/>
      <c r="B198" s="8">
        <f t="shared" si="20"/>
        <v>70.774534044855329</v>
      </c>
      <c r="C198" s="8">
        <f t="shared" si="21"/>
        <v>444.68951243311642</v>
      </c>
      <c r="D198" s="8">
        <f t="shared" si="16"/>
        <v>4.8281325371167328E-3</v>
      </c>
      <c r="E198" s="8">
        <f t="shared" si="17"/>
        <v>17.076309422380731</v>
      </c>
      <c r="F198" s="8">
        <f t="shared" si="18"/>
        <v>1.7611192049730566</v>
      </c>
      <c r="G198" s="9">
        <f t="shared" si="19"/>
        <v>8.6846414151404294E-6</v>
      </c>
      <c r="H198" s="8">
        <f t="shared" si="22"/>
        <v>15.310362084870558</v>
      </c>
      <c r="I198" s="9">
        <f t="shared" si="23"/>
        <v>15.310370769511973</v>
      </c>
    </row>
    <row r="199" spans="1:9" x14ac:dyDescent="0.35">
      <c r="A199" s="8"/>
      <c r="B199" s="8">
        <f t="shared" si="20"/>
        <v>71.774807555531922</v>
      </c>
      <c r="C199" s="8">
        <f t="shared" si="21"/>
        <v>450.97441625856055</v>
      </c>
      <c r="D199" s="8">
        <f t="shared" si="16"/>
        <v>4.9654927253224446E-3</v>
      </c>
      <c r="E199" s="8">
        <f t="shared" si="17"/>
        <v>16.95683211261575</v>
      </c>
      <c r="F199" s="8">
        <f t="shared" si="18"/>
        <v>1.7208608849546037</v>
      </c>
      <c r="G199" s="9">
        <f t="shared" si="19"/>
        <v>8.9318601567111806E-6</v>
      </c>
      <c r="H199" s="8">
        <f t="shared" si="22"/>
        <v>15.231005734935824</v>
      </c>
      <c r="I199" s="9">
        <f t="shared" si="23"/>
        <v>15.23101466679598</v>
      </c>
    </row>
    <row r="200" spans="1:9" x14ac:dyDescent="0.35">
      <c r="A200" s="8"/>
      <c r="B200" s="8">
        <f t="shared" si="20"/>
        <v>72.792584062166597</v>
      </c>
      <c r="C200" s="8">
        <f t="shared" si="21"/>
        <v>457.36929465104009</v>
      </c>
      <c r="D200" s="8">
        <f t="shared" si="16"/>
        <v>5.1072305312535125E-3</v>
      </c>
      <c r="E200" s="8">
        <f t="shared" si="17"/>
        <v>16.837029048244951</v>
      </c>
      <c r="F200" s="8">
        <f t="shared" si="18"/>
        <v>1.6812267974677244</v>
      </c>
      <c r="G200" s="9">
        <f t="shared" si="19"/>
        <v>9.1869658492275821E-6</v>
      </c>
      <c r="H200" s="8">
        <f t="shared" si="22"/>
        <v>15.150695020245971</v>
      </c>
      <c r="I200" s="9">
        <f t="shared" si="23"/>
        <v>15.15070420721182</v>
      </c>
    </row>
    <row r="201" spans="1:9" x14ac:dyDescent="0.35">
      <c r="A201" s="8"/>
      <c r="B201" s="8">
        <f t="shared" si="20"/>
        <v>73.828217802262856</v>
      </c>
      <c r="C201" s="8">
        <f t="shared" si="21"/>
        <v>463.87637335043235</v>
      </c>
      <c r="D201" s="8">
        <f t="shared" si="16"/>
        <v>5.2534988668643144E-3</v>
      </c>
      <c r="E201" s="8">
        <f t="shared" si="17"/>
        <v>16.716901475484576</v>
      </c>
      <c r="F201" s="8">
        <f t="shared" si="18"/>
        <v>1.6422164832053756</v>
      </c>
      <c r="G201" s="9">
        <f t="shared" si="19"/>
        <v>9.450234493756399E-6</v>
      </c>
      <c r="H201" s="8">
        <f t="shared" si="22"/>
        <v>15.069431493412337</v>
      </c>
      <c r="I201" s="9">
        <f t="shared" si="23"/>
        <v>15.06944094364683</v>
      </c>
    </row>
    <row r="202" spans="1:9" x14ac:dyDescent="0.35">
      <c r="A202" s="8"/>
      <c r="B202" s="8">
        <f t="shared" si="20"/>
        <v>74.882071058106945</v>
      </c>
      <c r="C202" s="8">
        <f t="shared" si="21"/>
        <v>470.49792864347529</v>
      </c>
      <c r="D202" s="8">
        <f t="shared" si="16"/>
        <v>5.4044564158560685E-3</v>
      </c>
      <c r="E202" s="8">
        <f t="shared" si="17"/>
        <v>16.59645072800522</v>
      </c>
      <c r="F202" s="8">
        <f t="shared" si="18"/>
        <v>1.6038292040543598</v>
      </c>
      <c r="G202" s="9">
        <f t="shared" si="19"/>
        <v>9.7219525426101511E-6</v>
      </c>
      <c r="H202" s="8">
        <f t="shared" si="22"/>
        <v>14.987217067535003</v>
      </c>
      <c r="I202" s="9">
        <f t="shared" si="23"/>
        <v>14.987226789487545</v>
      </c>
    </row>
    <row r="203" spans="1:9" x14ac:dyDescent="0.35">
      <c r="A203" s="8"/>
      <c r="B203" s="8">
        <f t="shared" si="20"/>
        <v>75.954514357928247</v>
      </c>
      <c r="C203" s="8">
        <f t="shared" si="21"/>
        <v>477.23628862769567</v>
      </c>
      <c r="D203" s="8">
        <f t="shared" si="16"/>
        <v>5.5602678666083448E-3</v>
      </c>
      <c r="E203" s="8">
        <f t="shared" si="17"/>
        <v>16.475678230279776</v>
      </c>
      <c r="F203" s="8">
        <f t="shared" si="18"/>
        <v>1.5660639453476004</v>
      </c>
      <c r="G203" s="9">
        <f t="shared" si="19"/>
        <v>1.0002417324605893E-5</v>
      </c>
      <c r="H203" s="8">
        <f t="shared" si="22"/>
        <v>14.904054017065565</v>
      </c>
      <c r="I203" s="9">
        <f t="shared" si="23"/>
        <v>14.90406401948289</v>
      </c>
    </row>
    <row r="204" spans="1:9" x14ac:dyDescent="0.35">
      <c r="A204" s="8"/>
      <c r="B204" s="8">
        <f t="shared" si="20"/>
        <v>77.045926682525803</v>
      </c>
      <c r="C204" s="8">
        <f t="shared" si="21"/>
        <v>484.09383450968176</v>
      </c>
      <c r="D204" s="8">
        <f t="shared" ref="D204:D267" si="24">10*LOG(1+(C204*$C$4)^2)</f>
        <v>5.7211041550774217E-3</v>
      </c>
      <c r="E204" s="8">
        <f t="shared" ref="E204:E267" si="25">10*LOG(1+1/(C204*$C$5)^2)</f>
        <v>16.35458550105178</v>
      </c>
      <c r="F204" s="8">
        <f t="shared" ref="F204:F267" si="26">10*LOG(1+1/(C204*$C$6)^2)</f>
        <v>1.5289194185171242</v>
      </c>
      <c r="G204" s="9">
        <f t="shared" ref="G204:G267" si="27">10*LOG(1+(C204*$C$7)^2)</f>
        <v>1.0291937484788211E-5</v>
      </c>
      <c r="H204" s="8">
        <f t="shared" si="22"/>
        <v>14.819944978379578</v>
      </c>
      <c r="I204" s="9">
        <f t="shared" si="23"/>
        <v>14.819955270317063</v>
      </c>
    </row>
    <row r="205" spans="1:9" x14ac:dyDescent="0.35">
      <c r="A205" s="8"/>
      <c r="B205" s="8">
        <f t="shared" ref="B205:B268" si="28">10^(10^(ROW(B194)/700))</f>
        <v>78.156695677521142</v>
      </c>
      <c r="C205" s="8">
        <f t="shared" ref="C205:C268" si="29">2*PI()*B205</f>
        <v>491.07300193870714</v>
      </c>
      <c r="D205" s="8">
        <f t="shared" si="24"/>
        <v>5.8871427181094319E-3</v>
      </c>
      <c r="E205" s="8">
        <f t="shared" si="25"/>
        <v>16.233174156927713</v>
      </c>
      <c r="F205" s="8">
        <f t="shared" si="26"/>
        <v>1.4923940641393201</v>
      </c>
      <c r="G205" s="9">
        <f t="shared" si="27"/>
        <v>1.0590833446330958E-5</v>
      </c>
      <c r="H205" s="8">
        <f t="shared" ref="H205:H268" si="30">E205-D205-F205</f>
        <v>14.734892950070284</v>
      </c>
      <c r="I205" s="9">
        <f t="shared" ref="I205:I268" si="31">H205+G205</f>
        <v>14.73490354090373</v>
      </c>
    </row>
    <row r="206" spans="1:9" x14ac:dyDescent="0.35">
      <c r="A206" s="8"/>
      <c r="B206" s="8">
        <f t="shared" si="28"/>
        <v>79.287217871401637</v>
      </c>
      <c r="C206" s="8">
        <f t="shared" si="29"/>
        <v>498.17628237673745</v>
      </c>
      <c r="D206" s="8">
        <f t="shared" si="24"/>
        <v>6.0585677576303325E-3</v>
      </c>
      <c r="E206" s="8">
        <f t="shared" si="25"/>
        <v>16.111445916097374</v>
      </c>
      <c r="F206" s="8">
        <f t="shared" si="26"/>
        <v>1.4564860553629688</v>
      </c>
      <c r="G206" s="9">
        <f t="shared" si="27"/>
        <v>1.0899437895582029E-5</v>
      </c>
      <c r="H206" s="8">
        <f t="shared" si="30"/>
        <v>14.648901292976774</v>
      </c>
      <c r="I206" s="9">
        <f t="shared" si="31"/>
        <v>14.64891219241467</v>
      </c>
    </row>
    <row r="207" spans="1:9" x14ac:dyDescent="0.35">
      <c r="A207" s="8"/>
      <c r="B207" s="8">
        <f t="shared" si="28"/>
        <v>80.437898899525237</v>
      </c>
      <c r="C207" s="8">
        <f t="shared" si="29"/>
        <v>505.40622450589399</v>
      </c>
      <c r="D207" s="8">
        <f t="shared" si="24"/>
        <v>6.2355705162118165E-3</v>
      </c>
      <c r="E207" s="8">
        <f t="shared" si="25"/>
        <v>15.98940260218594</v>
      </c>
      <c r="F207" s="8">
        <f t="shared" si="26"/>
        <v>1.4211933017093181</v>
      </c>
      <c r="G207" s="9">
        <f t="shared" si="27"/>
        <v>1.1218096278679187E-5</v>
      </c>
      <c r="H207" s="8">
        <f t="shared" si="30"/>
        <v>14.56197372996041</v>
      </c>
      <c r="I207" s="9">
        <f t="shared" si="31"/>
        <v>14.56198494805669</v>
      </c>
    </row>
    <row r="208" spans="1:9" x14ac:dyDescent="0.35">
      <c r="A208" s="8"/>
      <c r="B208" s="8">
        <f t="shared" si="28"/>
        <v>81.609153734260332</v>
      </c>
      <c r="C208" s="8">
        <f t="shared" si="29"/>
        <v>512.76543567446458</v>
      </c>
      <c r="D208" s="8">
        <f t="shared" si="24"/>
        <v>6.4183495645126955E-3</v>
      </c>
      <c r="E208" s="8">
        <f t="shared" si="25"/>
        <v>15.86704614824195</v>
      </c>
      <c r="F208" s="8">
        <f t="shared" si="26"/>
        <v>1.3865134532325678</v>
      </c>
      <c r="G208" s="9">
        <f t="shared" si="27"/>
        <v>1.1547167332880692E-5</v>
      </c>
      <c r="H208" s="8">
        <f t="shared" si="30"/>
        <v>14.474114345444871</v>
      </c>
      <c r="I208" s="9">
        <f t="shared" si="31"/>
        <v>14.474125892612204</v>
      </c>
    </row>
    <row r="209" spans="1:9" x14ac:dyDescent="0.35">
      <c r="A209" s="8"/>
      <c r="B209" s="8">
        <f t="shared" si="28"/>
        <v>82.801406921444652</v>
      </c>
      <c r="C209" s="8">
        <f t="shared" si="29"/>
        <v>520.25658338261917</v>
      </c>
      <c r="D209" s="8">
        <f t="shared" si="24"/>
        <v>6.6071111011629076E-3</v>
      </c>
      <c r="E209" s="8">
        <f t="shared" si="25"/>
        <v>15.74437860086481</v>
      </c>
      <c r="F209" s="8">
        <f t="shared" si="26"/>
        <v>1.3524439050279491</v>
      </c>
      <c r="G209" s="9">
        <f t="shared" si="27"/>
        <v>1.1887023628502512E-5</v>
      </c>
      <c r="H209" s="8">
        <f t="shared" si="30"/>
        <v>14.385327584735698</v>
      </c>
      <c r="I209" s="9">
        <f t="shared" si="31"/>
        <v>14.385339471759327</v>
      </c>
    </row>
    <row r="210" spans="1:9" x14ac:dyDescent="0.35">
      <c r="A210" s="8"/>
      <c r="B210" s="8">
        <f t="shared" si="28"/>
        <v>84.015092823345483</v>
      </c>
      <c r="C210" s="8">
        <f t="shared" si="29"/>
        <v>527.88239680897345</v>
      </c>
      <c r="D210" s="8">
        <f t="shared" si="24"/>
        <v>6.8020692656151002E-3</v>
      </c>
      <c r="E210" s="8">
        <f t="shared" si="25"/>
        <v>15.621402124476337</v>
      </c>
      <c r="F210" s="8">
        <f t="shared" si="26"/>
        <v>1.3189818020739119</v>
      </c>
      <c r="G210" s="9">
        <f t="shared" si="27"/>
        <v>1.2238052140748562E-5</v>
      </c>
      <c r="H210" s="8">
        <f t="shared" si="30"/>
        <v>14.295618253136809</v>
      </c>
      <c r="I210" s="9">
        <f t="shared" si="31"/>
        <v>14.29563049118895</v>
      </c>
    </row>
    <row r="211" spans="1:9" x14ac:dyDescent="0.35">
      <c r="A211" s="8"/>
      <c r="B211" s="8">
        <f t="shared" si="28"/>
        <v>85.250655868317523</v>
      </c>
      <c r="C211" s="8">
        <f t="shared" si="29"/>
        <v>535.64566837923587</v>
      </c>
      <c r="D211" s="8">
        <f t="shared" si="24"/>
        <v>7.003446464588811E-3</v>
      </c>
      <c r="E211" s="8">
        <f t="shared" si="25"/>
        <v>15.498119005739898</v>
      </c>
      <c r="F211" s="8">
        <f t="shared" si="26"/>
        <v>1.2861240443937989</v>
      </c>
      <c r="G211" s="9">
        <f t="shared" si="27"/>
        <v>1.26006548485409E-5</v>
      </c>
      <c r="H211" s="8">
        <f t="shared" si="30"/>
        <v>14.20499151488151</v>
      </c>
      <c r="I211" s="9">
        <f t="shared" si="31"/>
        <v>14.205004115536358</v>
      </c>
    </row>
    <row r="212" spans="1:9" x14ac:dyDescent="0.35">
      <c r="A212" s="8"/>
      <c r="B212" s="8">
        <f t="shared" si="28"/>
        <v>86.508550807354894</v>
      </c>
      <c r="C212" s="8">
        <f t="shared" si="29"/>
        <v>543.54925537817098</v>
      </c>
      <c r="D212" s="8">
        <f t="shared" si="24"/>
        <v>7.2114737127070404E-3</v>
      </c>
      <c r="E212" s="8">
        <f t="shared" si="25"/>
        <v>15.374531658131559</v>
      </c>
      <c r="F212" s="8">
        <f t="shared" si="26"/>
        <v>1.2538672925218024</v>
      </c>
      <c r="G212" s="9">
        <f t="shared" si="27"/>
        <v>1.2975249355528156E-5</v>
      </c>
      <c r="H212" s="8">
        <f t="shared" si="30"/>
        <v>14.113452891897051</v>
      </c>
      <c r="I212" s="9">
        <f t="shared" si="31"/>
        <v>14.113465867146406</v>
      </c>
    </row>
    <row r="213" spans="1:9" x14ac:dyDescent="0.35">
      <c r="A213" s="8"/>
      <c r="B213" s="8">
        <f t="shared" si="28"/>
        <v>87.789242977741864</v>
      </c>
      <c r="C213" s="8">
        <f t="shared" si="29"/>
        <v>551.59608160616631</v>
      </c>
      <c r="D213" s="8">
        <f t="shared" si="24"/>
        <v>7.4263909879728135E-3</v>
      </c>
      <c r="E213" s="8">
        <f t="shared" si="25"/>
        <v>15.250642626667165</v>
      </c>
      <c r="F213" s="8">
        <f t="shared" si="26"/>
        <v>1.2222079732572211</v>
      </c>
      <c r="G213" s="9">
        <f t="shared" si="27"/>
        <v>1.3362269539058074E-5</v>
      </c>
      <c r="H213" s="8">
        <f t="shared" si="30"/>
        <v>14.021008262421971</v>
      </c>
      <c r="I213" s="9">
        <f t="shared" si="31"/>
        <v>14.02102162469151</v>
      </c>
    </row>
    <row r="214" spans="1:9" x14ac:dyDescent="0.35">
      <c r="A214" s="8"/>
      <c r="B214" s="8">
        <f t="shared" si="28"/>
        <v>89.093208574014824</v>
      </c>
      <c r="C214" s="8">
        <f t="shared" si="29"/>
        <v>559.78913908173627</v>
      </c>
      <c r="D214" s="8">
        <f t="shared" si="24"/>
        <v>7.6484476027741041E-3</v>
      </c>
      <c r="E214" s="8">
        <f t="shared" si="25"/>
        <v>15.12645459278944</v>
      </c>
      <c r="F214" s="8">
        <f t="shared" si="26"/>
        <v>1.1911422856903566</v>
      </c>
      <c r="G214" s="9">
        <f t="shared" si="27"/>
        <v>1.3762166233864279E-5</v>
      </c>
      <c r="H214" s="8">
        <f t="shared" si="30"/>
        <v>13.92766385949631</v>
      </c>
      <c r="I214" s="9">
        <f t="shared" si="31"/>
        <v>13.927677621662543</v>
      </c>
    </row>
    <row r="215" spans="1:9" x14ac:dyDescent="0.35">
      <c r="A215" s="8"/>
      <c r="B215" s="8">
        <f t="shared" si="28"/>
        <v>90.420934926452617</v>
      </c>
      <c r="C215" s="8">
        <f t="shared" si="29"/>
        <v>568.13148979132859</v>
      </c>
      <c r="D215" s="8">
        <f t="shared" si="24"/>
        <v>7.8779025911172879E-3</v>
      </c>
      <c r="E215" s="8">
        <f t="shared" si="25"/>
        <v>15.001970379419152</v>
      </c>
      <c r="F215" s="8">
        <f t="shared" si="26"/>
        <v>1.1606662074829051</v>
      </c>
      <c r="G215" s="9">
        <f t="shared" si="27"/>
        <v>1.4175407931180719E-5</v>
      </c>
      <c r="H215" s="8">
        <f t="shared" si="30"/>
        <v>13.83342626934513</v>
      </c>
      <c r="I215" s="9">
        <f t="shared" si="31"/>
        <v>13.833440444753062</v>
      </c>
    </row>
    <row r="216" spans="1:9" x14ac:dyDescent="0.35">
      <c r="A216" s="8"/>
      <c r="B216" s="8">
        <f t="shared" si="28"/>
        <v>91.772920787320373</v>
      </c>
      <c r="C216" s="8">
        <f t="shared" si="29"/>
        <v>576.62626748784737</v>
      </c>
      <c r="D216" s="8">
        <f t="shared" si="24"/>
        <v>8.1150251128363753E-3</v>
      </c>
      <c r="E216" s="8">
        <f t="shared" si="25"/>
        <v>14.877192956174362</v>
      </c>
      <c r="F216" s="8">
        <f t="shared" si="26"/>
        <v>1.130775501385173</v>
      </c>
      <c r="G216" s="9">
        <f t="shared" si="27"/>
        <v>1.4602481530892282E-5</v>
      </c>
      <c r="H216" s="8">
        <f t="shared" si="30"/>
        <v>13.738302429676352</v>
      </c>
      <c r="I216" s="9">
        <f t="shared" si="31"/>
        <v>13.738317032157884</v>
      </c>
    </row>
    <row r="217" spans="1:9" x14ac:dyDescent="0.35">
      <c r="A217" s="8"/>
      <c r="B217" s="8">
        <f t="shared" si="28"/>
        <v>93.149676625098394</v>
      </c>
      <c r="C217" s="8">
        <f t="shared" si="29"/>
        <v>585.27667953934792</v>
      </c>
      <c r="D217" s="8">
        <f t="shared" si="24"/>
        <v>8.3600948755616095E-3</v>
      </c>
      <c r="E217" s="8">
        <f t="shared" si="25"/>
        <v>14.752125444761738</v>
      </c>
      <c r="F217" s="8">
        <f t="shared" si="26"/>
        <v>1.1014657219720936</v>
      </c>
      <c r="G217" s="9">
        <f t="shared" si="27"/>
        <v>1.5043893106219816E-5</v>
      </c>
      <c r="H217" s="8">
        <f t="shared" si="30"/>
        <v>13.642299627914083</v>
      </c>
      <c r="I217" s="9">
        <f t="shared" si="31"/>
        <v>13.642314671807188</v>
      </c>
    </row>
    <row r="218" spans="1:9" x14ac:dyDescent="0.35">
      <c r="A218" s="8"/>
      <c r="B218" s="8">
        <f t="shared" si="28"/>
        <v>94.551724926937339</v>
      </c>
      <c r="C218" s="8">
        <f t="shared" si="29"/>
        <v>594.08600882941857</v>
      </c>
      <c r="D218" s="8">
        <f t="shared" si="24"/>
        <v>8.6134025752573704E-3</v>
      </c>
      <c r="E218" s="8">
        <f t="shared" si="25"/>
        <v>14.626771124543716</v>
      </c>
      <c r="F218" s="8">
        <f t="shared" si="26"/>
        <v>1.0727322225796341</v>
      </c>
      <c r="G218" s="9">
        <f t="shared" si="27"/>
        <v>1.5500168713726462E-5</v>
      </c>
      <c r="H218" s="8">
        <f t="shared" si="30"/>
        <v>13.545425499388823</v>
      </c>
      <c r="I218" s="9">
        <f t="shared" si="31"/>
        <v>13.545440999557536</v>
      </c>
    </row>
    <row r="219" spans="1:9" x14ac:dyDescent="0.35">
      <c r="A219" s="8"/>
      <c r="B219" s="8">
        <f t="shared" si="28"/>
        <v>95.979600509584429</v>
      </c>
      <c r="C219" s="8">
        <f t="shared" si="29"/>
        <v>603.05761571078722</v>
      </c>
      <c r="D219" s="8">
        <f t="shared" si="24"/>
        <v>8.8752503561866404E-3</v>
      </c>
      <c r="E219" s="8">
        <f t="shared" si="25"/>
        <v>14.501133438285462</v>
      </c>
      <c r="F219" s="8">
        <f t="shared" si="26"/>
        <v>1.0445701624230537</v>
      </c>
      <c r="G219" s="9">
        <f t="shared" si="27"/>
        <v>1.5971855239001885E-5</v>
      </c>
      <c r="H219" s="8">
        <f t="shared" si="30"/>
        <v>13.447688025506222</v>
      </c>
      <c r="I219" s="9">
        <f t="shared" si="31"/>
        <v>13.447703997361462</v>
      </c>
    </row>
    <row r="220" spans="1:9" x14ac:dyDescent="0.35">
      <c r="A220" s="8"/>
      <c r="B220" s="8">
        <f t="shared" si="28"/>
        <v>97.433850839037518</v>
      </c>
      <c r="C220" s="8">
        <f t="shared" si="29"/>
        <v>612.1949400137679</v>
      </c>
      <c r="D220" s="8">
        <f t="shared" si="24"/>
        <v>9.1459522912042644E-3</v>
      </c>
      <c r="E220" s="8">
        <f t="shared" si="25"/>
        <v>14.375215998085162</v>
      </c>
      <c r="F220" s="8">
        <f t="shared" si="26"/>
        <v>1.0169745138782231</v>
      </c>
      <c r="G220" s="9">
        <f t="shared" si="27"/>
        <v>1.6459521278024207E-5</v>
      </c>
      <c r="H220" s="8">
        <f t="shared" si="30"/>
        <v>13.349095531915735</v>
      </c>
      <c r="I220" s="9">
        <f t="shared" si="31"/>
        <v>13.349111991437013</v>
      </c>
    </row>
    <row r="221" spans="1:9" x14ac:dyDescent="0.35">
      <c r="A221" s="8"/>
      <c r="B221" s="8">
        <f t="shared" si="28"/>
        <v>98.915036359190083</v>
      </c>
      <c r="C221" s="8">
        <f t="shared" si="29"/>
        <v>621.50150311119774</v>
      </c>
      <c r="D221" s="8">
        <f t="shared" si="24"/>
        <v>9.4258348833057923E-3</v>
      </c>
      <c r="E221" s="8">
        <f t="shared" si="25"/>
        <v>14.249022591491237</v>
      </c>
      <c r="F221" s="8">
        <f t="shared" si="26"/>
        <v>0.98994006990717709</v>
      </c>
      <c r="G221" s="9">
        <f t="shared" si="27"/>
        <v>1.6963758055163831E-5</v>
      </c>
      <c r="H221" s="8">
        <f t="shared" si="30"/>
        <v>13.249656686700753</v>
      </c>
      <c r="I221" s="9">
        <f t="shared" si="31"/>
        <v>13.249673650458808</v>
      </c>
    </row>
    <row r="222" spans="1:9" x14ac:dyDescent="0.35">
      <c r="A222" s="8"/>
      <c r="B222" s="8">
        <f t="shared" si="28"/>
        <v>100.42373082973845</v>
      </c>
      <c r="C222" s="8">
        <f t="shared" si="29"/>
        <v>630.98091004157027</v>
      </c>
      <c r="D222" s="8">
        <f t="shared" si="24"/>
        <v>9.7152375894260026E-3</v>
      </c>
      <c r="E222" s="8">
        <f t="shared" si="25"/>
        <v>14.122557187809853</v>
      </c>
      <c r="F222" s="8">
        <f t="shared" si="26"/>
        <v>0.96346145160909991</v>
      </c>
      <c r="G222" s="9">
        <f t="shared" si="27"/>
        <v>1.748518039325808E-5</v>
      </c>
      <c r="H222" s="8">
        <f t="shared" si="30"/>
        <v>13.149380498611329</v>
      </c>
      <c r="I222" s="9">
        <f t="shared" si="31"/>
        <v>13.149397983791722</v>
      </c>
    </row>
    <row r="223" spans="1:9" x14ac:dyDescent="0.35">
      <c r="A223" s="8"/>
      <c r="B223" s="8">
        <f t="shared" si="28"/>
        <v>101.96052167363179</v>
      </c>
      <c r="C223" s="8">
        <f t="shared" si="29"/>
        <v>640.63685169212897</v>
      </c>
      <c r="D223" s="8">
        <f t="shared" si="24"/>
        <v>1.001451336751746E-2</v>
      </c>
      <c r="E223" s="8">
        <f t="shared" si="25"/>
        <v>13.995823944605908</v>
      </c>
      <c r="F223" s="8">
        <f t="shared" si="26"/>
        <v>0.9375331158779604</v>
      </c>
      <c r="G223" s="9">
        <f t="shared" si="27"/>
        <v>1.8024427711648382E-5</v>
      </c>
      <c r="H223" s="8">
        <f t="shared" si="30"/>
        <v>13.048276315360431</v>
      </c>
      <c r="I223" s="9">
        <f t="shared" si="31"/>
        <v>13.048294339788143</v>
      </c>
    </row>
    <row r="224" spans="1:9" x14ac:dyDescent="0.35">
      <c r="A224" s="8"/>
      <c r="B224" s="8">
        <f t="shared" si="28"/>
        <v>103.52601033435511</v>
      </c>
      <c r="C224" s="8">
        <f t="shared" si="29"/>
        <v>650.47310704374206</v>
      </c>
      <c r="D224" s="8">
        <f t="shared" si="24"/>
        <v>1.0324029247976161E-2</v>
      </c>
      <c r="E224" s="8">
        <f t="shared" si="25"/>
        <v>13.868827214400339</v>
      </c>
      <c r="F224" s="8">
        <f t="shared" si="26"/>
        <v>0.9121493631482096</v>
      </c>
      <c r="G224" s="9">
        <f t="shared" si="27"/>
        <v>1.8582165084002403E-5</v>
      </c>
      <c r="H224" s="8">
        <f t="shared" si="30"/>
        <v>12.946353822004154</v>
      </c>
      <c r="I224" s="9">
        <f t="shared" si="31"/>
        <v>12.946372404169239</v>
      </c>
    </row>
    <row r="225" spans="1:9" x14ac:dyDescent="0.35">
      <c r="A225" s="8"/>
      <c r="B225" s="8">
        <f t="shared" si="28"/>
        <v>105.12081264334353</v>
      </c>
      <c r="C225" s="8">
        <f t="shared" si="29"/>
        <v>660.49354547943415</v>
      </c>
      <c r="D225" s="8">
        <f t="shared" si="24"/>
        <v>1.0644166930566591E-2</v>
      </c>
      <c r="E225" s="8">
        <f t="shared" si="25"/>
        <v>13.741571551566569</v>
      </c>
      <c r="F225" s="8">
        <f t="shared" si="26"/>
        <v>0.88730434521014379</v>
      </c>
      <c r="G225" s="9">
        <f t="shared" si="27"/>
        <v>1.9159084337598768E-5</v>
      </c>
      <c r="H225" s="8">
        <f t="shared" si="30"/>
        <v>12.843623039425859</v>
      </c>
      <c r="I225" s="9">
        <f t="shared" si="31"/>
        <v>12.843642198510196</v>
      </c>
    </row>
    <row r="226" spans="1:9" x14ac:dyDescent="0.35">
      <c r="A226" s="8"/>
      <c r="B226" s="8">
        <f t="shared" si="28"/>
        <v>106.74555919783717</v>
      </c>
      <c r="C226" s="8">
        <f t="shared" si="29"/>
        <v>670.70212915851926</v>
      </c>
      <c r="D226" s="8">
        <f t="shared" si="24"/>
        <v>1.0975323408014985E-2</v>
      </c>
      <c r="E226" s="8">
        <f t="shared" si="25"/>
        <v>13.614061719428285</v>
      </c>
      <c r="F226" s="8">
        <f t="shared" si="26"/>
        <v>0.86299207307680414</v>
      </c>
      <c r="G226" s="9">
        <f t="shared" si="27"/>
        <v>1.9755905200824321E-5</v>
      </c>
      <c r="H226" s="8">
        <f t="shared" si="30"/>
        <v>12.740094322943467</v>
      </c>
      <c r="I226" s="9">
        <f t="shared" si="31"/>
        <v>12.740114078848668</v>
      </c>
    </row>
    <row r="227" spans="1:9" x14ac:dyDescent="0.35">
      <c r="A227" s="8"/>
      <c r="B227" s="8">
        <f t="shared" si="28"/>
        <v>108.40089574949485</v>
      </c>
      <c r="C227" s="8">
        <f t="shared" si="29"/>
        <v>681.10291545833206</v>
      </c>
      <c r="D227" s="8">
        <f t="shared" si="24"/>
        <v>1.1317911617518966E-2</v>
      </c>
      <c r="E227" s="8">
        <f t="shared" si="25"/>
        <v>13.48630269756069</v>
      </c>
      <c r="F227" s="8">
        <f t="shared" si="26"/>
        <v>0.8392064248846689</v>
      </c>
      <c r="G227" s="9">
        <f t="shared" si="27"/>
        <v>2.0373376506598207E-5</v>
      </c>
      <c r="H227" s="8">
        <f t="shared" si="30"/>
        <v>12.635778361058502</v>
      </c>
      <c r="I227" s="9">
        <f t="shared" si="31"/>
        <v>12.635798734435008</v>
      </c>
    </row>
    <row r="228" spans="1:9" x14ac:dyDescent="0.35">
      <c r="A228" s="8"/>
      <c r="B228" s="8">
        <f t="shared" si="28"/>
        <v>110.08748360409554</v>
      </c>
      <c r="C228" s="8">
        <f t="shared" si="29"/>
        <v>691.70005948562664</v>
      </c>
      <c r="D228" s="8">
        <f t="shared" si="24"/>
        <v>1.1672361121478328E-2</v>
      </c>
      <c r="E228" s="8">
        <f t="shared" si="25"/>
        <v>13.358299689296816</v>
      </c>
      <c r="F228" s="8">
        <f t="shared" si="26"/>
        <v>0.81594115381075405</v>
      </c>
      <c r="G228" s="9">
        <f t="shared" si="27"/>
        <v>2.1012277451722467E-5</v>
      </c>
      <c r="H228" s="8">
        <f t="shared" si="30"/>
        <v>12.530686174364583</v>
      </c>
      <c r="I228" s="9">
        <f t="shared" si="31"/>
        <v>12.530707186642035</v>
      </c>
    </row>
    <row r="229" spans="1:9" x14ac:dyDescent="0.35">
      <c r="A229" s="8"/>
      <c r="B229" s="8">
        <f t="shared" si="28"/>
        <v>111.80600003266815</v>
      </c>
      <c r="C229" s="8">
        <f t="shared" si="29"/>
        <v>702.49781665978082</v>
      </c>
      <c r="D229" s="8">
        <f t="shared" si="24"/>
        <v>1.2039118818808618E-2</v>
      </c>
      <c r="E229" s="8">
        <f t="shared" si="25"/>
        <v>13.230058129440019</v>
      </c>
      <c r="F229" s="8">
        <f t="shared" si="26"/>
        <v>0.79318989598920042</v>
      </c>
      <c r="G229" s="9">
        <f t="shared" si="27"/>
        <v>2.1673418908301504E-5</v>
      </c>
      <c r="H229" s="8">
        <f t="shared" si="30"/>
        <v>12.42482911463201</v>
      </c>
      <c r="I229" s="9">
        <f t="shared" si="31"/>
        <v>12.424850788050918</v>
      </c>
    </row>
    <row r="230" spans="1:9" x14ac:dyDescent="0.35">
      <c r="A230" s="8"/>
      <c r="B230" s="8">
        <f t="shared" si="28"/>
        <v>113.55713869440069</v>
      </c>
      <c r="C230" s="8">
        <f t="shared" si="29"/>
        <v>713.5005453700129</v>
      </c>
      <c r="D230" s="8">
        <f t="shared" si="24"/>
        <v>1.2418649688266914E-2</v>
      </c>
      <c r="E230" s="8">
        <f t="shared" si="25"/>
        <v>13.101583692183361</v>
      </c>
      <c r="F230" s="8">
        <f t="shared" si="26"/>
        <v>0.77094617841092439</v>
      </c>
      <c r="G230" s="9">
        <f t="shared" si="27"/>
        <v>2.2357644802659132E-5</v>
      </c>
      <c r="H230" s="8">
        <f t="shared" si="30"/>
        <v>12.318218864084171</v>
      </c>
      <c r="I230" s="9">
        <f t="shared" si="31"/>
        <v>12.318241221728973</v>
      </c>
    </row>
    <row r="231" spans="1:9" x14ac:dyDescent="0.35">
      <c r="A231" s="8"/>
      <c r="B231" s="8">
        <f t="shared" si="28"/>
        <v>115.34161007168923</v>
      </c>
      <c r="C231" s="8">
        <f t="shared" si="29"/>
        <v>724.71270970887474</v>
      </c>
      <c r="D231" s="8">
        <f t="shared" si="24"/>
        <v>1.2811437565293692E-2</v>
      </c>
      <c r="E231" s="8">
        <f t="shared" si="25"/>
        <v>12.97288229923611</v>
      </c>
      <c r="F231" s="8">
        <f t="shared" si="26"/>
        <v>0.74920342679050389</v>
      </c>
      <c r="G231" s="9">
        <f t="shared" si="27"/>
        <v>2.3065833549216687E-5</v>
      </c>
      <c r="H231" s="8">
        <f t="shared" si="30"/>
        <v>12.210867434880313</v>
      </c>
      <c r="I231" s="9">
        <f t="shared" si="31"/>
        <v>12.210890500713862</v>
      </c>
    </row>
    <row r="232" spans="1:9" x14ac:dyDescent="0.35">
      <c r="A232" s="8"/>
      <c r="B232" s="8">
        <f t="shared" si="28"/>
        <v>117.1601419177038</v>
      </c>
      <c r="C232" s="8">
        <f t="shared" si="29"/>
        <v>736.13888228439168</v>
      </c>
      <c r="D232" s="8">
        <f t="shared" si="24"/>
        <v>1.3217985953934941E-2</v>
      </c>
      <c r="E232" s="8">
        <f t="shared" si="25"/>
        <v>12.843960128156702</v>
      </c>
      <c r="F232" s="8">
        <f t="shared" si="26"/>
        <v>0.72795497338497672</v>
      </c>
      <c r="G232" s="9">
        <f t="shared" si="27"/>
        <v>2.3798899563439778E-5</v>
      </c>
      <c r="H232" s="8">
        <f t="shared" si="30"/>
        <v>12.102787168817791</v>
      </c>
      <c r="I232" s="9">
        <f t="shared" si="31"/>
        <v>12.102810967717355</v>
      </c>
    </row>
    <row r="233" spans="1:9" x14ac:dyDescent="0.35">
      <c r="A233" s="8"/>
      <c r="B233" s="8">
        <f t="shared" si="28"/>
        <v>119.01347971685617</v>
      </c>
      <c r="C233" s="8">
        <f t="shared" si="29"/>
        <v>747.78374711326637</v>
      </c>
      <c r="D233" s="8">
        <f t="shared" si="24"/>
        <v>1.3638818875491008E-2</v>
      </c>
      <c r="E233" s="8">
        <f t="shared" si="25"/>
        <v>12.714823620891096</v>
      </c>
      <c r="F233" s="8">
        <f t="shared" si="26"/>
        <v>0.7071940647499193</v>
      </c>
      <c r="G233" s="9">
        <f t="shared" si="27"/>
        <v>2.4557794827816366E-5</v>
      </c>
      <c r="H233" s="8">
        <f t="shared" si="30"/>
        <v>11.993990737265687</v>
      </c>
      <c r="I233" s="9">
        <f t="shared" si="31"/>
        <v>11.994015295060514</v>
      </c>
    </row>
    <row r="234" spans="1:9" x14ac:dyDescent="0.35">
      <c r="A234" s="8"/>
      <c r="B234" s="8">
        <f t="shared" si="28"/>
        <v>120.90238715856897</v>
      </c>
      <c r="C234" s="8">
        <f t="shared" si="29"/>
        <v>759.65210259765843</v>
      </c>
      <c r="D234" s="8">
        <f t="shared" si="24"/>
        <v>1.407448175562284E-2</v>
      </c>
      <c r="E234" s="8">
        <f t="shared" si="25"/>
        <v>12.585479492514629</v>
      </c>
      <c r="F234" s="8">
        <f t="shared" si="26"/>
        <v>0.68691386941882127</v>
      </c>
      <c r="G234" s="9">
        <f t="shared" si="27"/>
        <v>2.5343510546545776E-5</v>
      </c>
      <c r="H234" s="8">
        <f t="shared" si="30"/>
        <v>11.884491141340185</v>
      </c>
      <c r="I234" s="9">
        <f t="shared" si="31"/>
        <v>11.884516484850732</v>
      </c>
    </row>
    <row r="235" spans="1:9" x14ac:dyDescent="0.35">
      <c r="A235" s="8"/>
      <c r="B235" s="8">
        <f t="shared" si="28"/>
        <v>122.82764662475901</v>
      </c>
      <c r="C235" s="8">
        <f t="shared" si="29"/>
        <v>771.74886458813216</v>
      </c>
      <c r="D235" s="8">
        <f t="shared" si="24"/>
        <v>1.4525542351719685E-2</v>
      </c>
      <c r="E235" s="8">
        <f t="shared" si="25"/>
        <v>12.455934740174577</v>
      </c>
      <c r="F235" s="8">
        <f t="shared" si="26"/>
        <v>0.66710748549243104</v>
      </c>
      <c r="G235" s="9">
        <f t="shared" si="27"/>
        <v>2.6157078866758434E-5</v>
      </c>
      <c r="H235" s="8">
        <f t="shared" si="30"/>
        <v>11.774301712330425</v>
      </c>
      <c r="I235" s="9">
        <f t="shared" si="31"/>
        <v>11.774327869409293</v>
      </c>
    </row>
    <row r="236" spans="1:9" x14ac:dyDescent="0.35">
      <c r="A236" s="8"/>
      <c r="B236" s="8">
        <f t="shared" si="28"/>
        <v>124.79005969146122</v>
      </c>
      <c r="C236" s="8">
        <f t="shared" si="29"/>
        <v>784.07906953545273</v>
      </c>
      <c r="D236" s="8">
        <f t="shared" si="24"/>
        <v>1.4992591722416926E-2</v>
      </c>
      <c r="E236" s="8">
        <f t="shared" si="25"/>
        <v>12.32619665222982</v>
      </c>
      <c r="F236" s="8">
        <f t="shared" si="26"/>
        <v>0.64776794812547256</v>
      </c>
      <c r="G236" s="9">
        <f t="shared" si="27"/>
        <v>2.6999574684587932E-5</v>
      </c>
      <c r="H236" s="8">
        <f t="shared" si="30"/>
        <v>11.66343611238193</v>
      </c>
      <c r="I236" s="9">
        <f t="shared" si="31"/>
        <v>11.663463111956615</v>
      </c>
    </row>
    <row r="237" spans="1:9" x14ac:dyDescent="0.35">
      <c r="A237" s="8"/>
      <c r="B237" s="8">
        <f t="shared" si="28"/>
        <v>126.79044764503303</v>
      </c>
      <c r="C237" s="8">
        <f t="shared" si="29"/>
        <v>796.64787773399405</v>
      </c>
      <c r="D237" s="8">
        <f t="shared" si="24"/>
        <v>1.5476245241264975E-2</v>
      </c>
      <c r="E237" s="8">
        <f t="shared" si="25"/>
        <v>12.196272817582944</v>
      </c>
      <c r="F237" s="8">
        <f t="shared" si="26"/>
        <v>0.62888823689886852</v>
      </c>
      <c r="G237" s="9">
        <f t="shared" si="27"/>
        <v>2.7872117533201725E-5</v>
      </c>
      <c r="H237" s="8">
        <f t="shared" si="30"/>
        <v>11.55190833544281</v>
      </c>
      <c r="I237" s="9">
        <f t="shared" si="31"/>
        <v>11.551936207560344</v>
      </c>
    </row>
    <row r="238" spans="1:9" x14ac:dyDescent="0.35">
      <c r="A238" s="8"/>
      <c r="B238" s="8">
        <f t="shared" si="28"/>
        <v>128.82965201339385</v>
      </c>
      <c r="C238" s="8">
        <f t="shared" si="29"/>
        <v>809.4605766596153</v>
      </c>
      <c r="D238" s="8">
        <f t="shared" si="24"/>
        <v>1.5977143656610647E-2</v>
      </c>
      <c r="E238" s="8">
        <f t="shared" si="25"/>
        <v>12.066171135199177</v>
      </c>
      <c r="F238" s="8">
        <f t="shared" si="26"/>
        <v>0.61046128306632463</v>
      </c>
      <c r="G238" s="9">
        <f t="shared" si="27"/>
        <v>2.8775873563397263E-5</v>
      </c>
      <c r="H238" s="8">
        <f t="shared" si="30"/>
        <v>11.439732708476241</v>
      </c>
      <c r="I238" s="9">
        <f t="shared" si="31"/>
        <v>11.439761484349804</v>
      </c>
    </row>
    <row r="239" spans="1:9" x14ac:dyDescent="0.35">
      <c r="A239" s="8"/>
      <c r="B239" s="8">
        <f t="shared" si="28"/>
        <v>130.90853511277115</v>
      </c>
      <c r="C239" s="8">
        <f t="shared" si="29"/>
        <v>822.52258440496666</v>
      </c>
      <c r="D239" s="8">
        <f t="shared" si="24"/>
        <v>1.6495954199879918E-2</v>
      </c>
      <c r="E239" s="8">
        <f t="shared" si="25"/>
        <v>11.935899823805114</v>
      </c>
      <c r="F239" s="8">
        <f t="shared" si="26"/>
        <v>0.59247997666489494</v>
      </c>
      <c r="G239" s="9">
        <f t="shared" si="27"/>
        <v>2.9712057612905447E-5</v>
      </c>
      <c r="H239" s="8">
        <f t="shared" si="30"/>
        <v>11.326923892940339</v>
      </c>
      <c r="I239" s="9">
        <f t="shared" si="31"/>
        <v>11.326953604997952</v>
      </c>
    </row>
    <row r="240" spans="1:9" x14ac:dyDescent="0.35">
      <c r="A240" s="8"/>
      <c r="B240" s="8">
        <f t="shared" si="28"/>
        <v>133.02798061043623</v>
      </c>
      <c r="C240" s="8">
        <f t="shared" si="29"/>
        <v>835.8394532152638</v>
      </c>
      <c r="D240" s="8">
        <f t="shared" si="24"/>
        <v>1.7033371744555111E-2</v>
      </c>
      <c r="E240" s="8">
        <f t="shared" si="25"/>
        <v>11.805467431759331</v>
      </c>
      <c r="F240" s="8">
        <f t="shared" si="26"/>
        <v>0.57493717347990958</v>
      </c>
      <c r="G240" s="9">
        <f t="shared" si="27"/>
        <v>3.0681935372115049E-5</v>
      </c>
      <c r="H240" s="8">
        <f t="shared" si="30"/>
        <v>11.213496886534866</v>
      </c>
      <c r="I240" s="9">
        <f t="shared" si="31"/>
        <v>11.213527568470239</v>
      </c>
    </row>
    <row r="241" spans="1:9" x14ac:dyDescent="0.35">
      <c r="A241" s="8"/>
      <c r="B241" s="8">
        <f t="shared" si="28"/>
        <v>135.18889410393547</v>
      </c>
      <c r="C241" s="8">
        <f t="shared" si="29"/>
        <v>849.41687312770432</v>
      </c>
      <c r="D241" s="8">
        <f t="shared" si="24"/>
        <v>1.7590120018225887E-2</v>
      </c>
      <c r="E241" s="8">
        <f t="shared" si="25"/>
        <v>11.67488284708506</v>
      </c>
      <c r="F241" s="8">
        <f t="shared" si="26"/>
        <v>0.55782570185537184</v>
      </c>
      <c r="G241" s="9">
        <f t="shared" si="27"/>
        <v>3.1686825659717714E-5</v>
      </c>
      <c r="H241" s="8">
        <f t="shared" si="30"/>
        <v>11.099467025211462</v>
      </c>
      <c r="I241" s="9">
        <f t="shared" si="31"/>
        <v>11.099498712037121</v>
      </c>
    </row>
    <row r="242" spans="1:9" x14ac:dyDescent="0.35">
      <c r="A242" s="8"/>
      <c r="B242" s="8">
        <f t="shared" si="28"/>
        <v>137.3922037173302</v>
      </c>
      <c r="C242" s="8">
        <f t="shared" si="29"/>
        <v>863.26067571775366</v>
      </c>
      <c r="D242" s="8">
        <f t="shared" si="24"/>
        <v>1.8166952870220524E-2</v>
      </c>
      <c r="E242" s="8">
        <f t="shared" si="25"/>
        <v>11.544155307654332</v>
      </c>
      <c r="F242" s="8">
        <f t="shared" si="26"/>
        <v>0.54113836934176729</v>
      </c>
      <c r="G242" s="9">
        <f t="shared" si="27"/>
        <v>3.272810279670057E-5</v>
      </c>
      <c r="H242" s="8">
        <f t="shared" si="30"/>
        <v>10.984849985442343</v>
      </c>
      <c r="I242" s="9">
        <f t="shared" si="31"/>
        <v>10.98488271354514</v>
      </c>
    </row>
    <row r="243" spans="1:9" x14ac:dyDescent="0.35">
      <c r="A243" s="8"/>
      <c r="B243" s="8">
        <f t="shared" si="28"/>
        <v>139.63886071498797</v>
      </c>
      <c r="C243" s="8">
        <f t="shared" si="29"/>
        <v>877.37683795570911</v>
      </c>
      <c r="D243" s="8">
        <f t="shared" si="24"/>
        <v>1.8764655597469999E-2</v>
      </c>
      <c r="E243" s="8">
        <f t="shared" si="25"/>
        <v>11.413294411510535</v>
      </c>
      <c r="F243" s="8">
        <f t="shared" si="26"/>
        <v>0.52486796917386802</v>
      </c>
      <c r="G243" s="9">
        <f t="shared" si="27"/>
        <v>3.3807199099900341E-5</v>
      </c>
      <c r="H243" s="8">
        <f t="shared" si="30"/>
        <v>10.869661786739195</v>
      </c>
      <c r="I243" s="9">
        <f t="shared" si="31"/>
        <v>10.869695593938296</v>
      </c>
    </row>
    <row r="244" spans="1:9" x14ac:dyDescent="0.35">
      <c r="A244" s="8"/>
      <c r="B244" s="8">
        <f t="shared" si="28"/>
        <v>141.92984013347362</v>
      </c>
      <c r="C244" s="8">
        <f t="shared" si="29"/>
        <v>891.77148617698901</v>
      </c>
      <c r="D244" s="8">
        <f t="shared" si="24"/>
        <v>1.9384046331322381E-2</v>
      </c>
      <c r="E244" s="8">
        <f t="shared" si="25"/>
        <v>11.282310127315444</v>
      </c>
      <c r="F244" s="8">
        <f t="shared" si="26"/>
        <v>0.50900728657196992</v>
      </c>
      <c r="G244" s="9">
        <f t="shared" si="27"/>
        <v>3.4925607489331905E-5</v>
      </c>
      <c r="H244" s="8">
        <f t="shared" si="30"/>
        <v>10.753918794412153</v>
      </c>
      <c r="I244" s="9">
        <f t="shared" si="31"/>
        <v>10.753953720019641</v>
      </c>
    </row>
    <row r="245" spans="1:9" x14ac:dyDescent="0.35">
      <c r="A245" s="8"/>
      <c r="B245" s="8">
        <f t="shared" si="28"/>
        <v>144.26614143211543</v>
      </c>
      <c r="C245" s="8">
        <f t="shared" si="29"/>
        <v>906.45090016975985</v>
      </c>
      <c r="D245" s="8">
        <f t="shared" si="24"/>
        <v>2.0025977488223285E-2</v>
      </c>
      <c r="E245" s="8">
        <f t="shared" si="25"/>
        <v>11.151212804904398</v>
      </c>
      <c r="F245" s="8">
        <f t="shared" si="26"/>
        <v>0.4935491048606771</v>
      </c>
      <c r="G245" s="9">
        <f t="shared" si="27"/>
        <v>3.6084884221825922E-5</v>
      </c>
      <c r="H245" s="8">
        <f t="shared" si="30"/>
        <v>10.637637722555498</v>
      </c>
      <c r="I245" s="9">
        <f t="shared" si="31"/>
        <v>10.63767380743972</v>
      </c>
    </row>
    <row r="246" spans="1:9" x14ac:dyDescent="0.35">
      <c r="A246" s="8"/>
      <c r="B246" s="8">
        <f t="shared" si="28"/>
        <v>146.64878916283888</v>
      </c>
      <c r="C246" s="8">
        <f t="shared" si="29"/>
        <v>921.42151738362622</v>
      </c>
      <c r="D246" s="8">
        <f t="shared" si="24"/>
        <v>2.069133728726132E-2</v>
      </c>
      <c r="E246" s="8">
        <f t="shared" si="25"/>
        <v>11.020013185931479</v>
      </c>
      <c r="F246" s="8">
        <f t="shared" si="26"/>
        <v>0.47848621140006881</v>
      </c>
      <c r="G246" s="9">
        <f t="shared" si="27"/>
        <v>3.7286651757724493E-5</v>
      </c>
      <c r="H246" s="8">
        <f t="shared" si="30"/>
        <v>10.520835637244149</v>
      </c>
      <c r="I246" s="9">
        <f t="shared" si="31"/>
        <v>10.520872923895906</v>
      </c>
    </row>
    <row r="247" spans="1:9" x14ac:dyDescent="0.35">
      <c r="A247" s="8"/>
      <c r="B247" s="8">
        <f t="shared" si="28"/>
        <v>149.07883365987814</v>
      </c>
      <c r="C247" s="8">
        <f t="shared" si="29"/>
        <v>936.68993726321594</v>
      </c>
      <c r="D247" s="8">
        <f t="shared" si="24"/>
        <v>2.1381051337755308E-2</v>
      </c>
      <c r="E247" s="8">
        <f t="shared" si="25"/>
        <v>10.888722414584585</v>
      </c>
      <c r="F247" s="8">
        <f t="shared" si="26"/>
        <v>0.46381140332482729</v>
      </c>
      <c r="G247" s="9">
        <f t="shared" si="27"/>
        <v>3.853260176063308E-5</v>
      </c>
      <c r="H247" s="8">
        <f t="shared" si="30"/>
        <v>10.403529959922002</v>
      </c>
      <c r="I247" s="9">
        <f t="shared" si="31"/>
        <v>10.403568492523762</v>
      </c>
    </row>
    <row r="248" spans="1:9" x14ac:dyDescent="0.35">
      <c r="A248" s="8"/>
      <c r="B248" s="8">
        <f t="shared" si="28"/>
        <v>151.55735174999961</v>
      </c>
      <c r="C248" s="8">
        <f t="shared" si="29"/>
        <v>952.26292571064596</v>
      </c>
      <c r="D248" s="8">
        <f t="shared" si="24"/>
        <v>2.2096084300195735E-2</v>
      </c>
      <c r="E248" s="8">
        <f t="shared" si="25"/>
        <v>10.757352048347808</v>
      </c>
      <c r="F248" s="8">
        <f t="shared" si="26"/>
        <v>0.4495174930875509</v>
      </c>
      <c r="G248" s="9">
        <f t="shared" si="27"/>
        <v>3.9824498242763145E-5</v>
      </c>
      <c r="H248" s="8">
        <f t="shared" si="30"/>
        <v>10.285738470960061</v>
      </c>
      <c r="I248" s="9">
        <f t="shared" si="31"/>
        <v>10.285778295458304</v>
      </c>
    </row>
    <row r="249" spans="1:9" x14ac:dyDescent="0.35">
      <c r="A249" s="8"/>
      <c r="B249" s="8">
        <f t="shared" si="28"/>
        <v>154.08544748389184</v>
      </c>
      <c r="C249" s="8">
        <f t="shared" si="29"/>
        <v>968.14741968098099</v>
      </c>
      <c r="D249" s="8">
        <f t="shared" si="24"/>
        <v>2.2837441624005004E-2</v>
      </c>
      <c r="E249" s="8">
        <f t="shared" si="25"/>
        <v>10.625914068786333</v>
      </c>
      <c r="F249" s="8">
        <f t="shared" si="26"/>
        <v>0.43559731380315803</v>
      </c>
      <c r="G249" s="9">
        <f t="shared" si="27"/>
        <v>4.1164180861649585E-5</v>
      </c>
      <c r="H249" s="8">
        <f t="shared" si="30"/>
        <v>10.16747931335917</v>
      </c>
      <c r="I249" s="9">
        <f t="shared" si="31"/>
        <v>10.167520477540032</v>
      </c>
    </row>
    <row r="250" spans="1:9" x14ac:dyDescent="0.35">
      <c r="A250" s="8"/>
      <c r="B250" s="8">
        <f t="shared" si="28"/>
        <v>156.6642528893953</v>
      </c>
      <c r="C250" s="8">
        <f t="shared" si="29"/>
        <v>984.35053191491556</v>
      </c>
      <c r="D250" s="8">
        <f t="shared" si="24"/>
        <v>2.3606171365763564E-2</v>
      </c>
      <c r="E250" s="8">
        <f t="shared" si="25"/>
        <v>10.494420892326593</v>
      </c>
      <c r="F250" s="8">
        <f t="shared" si="26"/>
        <v>0.42204372439196969</v>
      </c>
      <c r="G250" s="9">
        <f t="shared" si="27"/>
        <v>4.2553568377883893E-5</v>
      </c>
      <c r="H250" s="8">
        <f t="shared" si="30"/>
        <v>10.048770996568861</v>
      </c>
      <c r="I250" s="9">
        <f t="shared" si="31"/>
        <v>10.048813550137238</v>
      </c>
    </row>
    <row r="251" spans="1:9" x14ac:dyDescent="0.35">
      <c r="A251" s="8"/>
      <c r="B251" s="8">
        <f t="shared" si="28"/>
        <v>159.29492874727683</v>
      </c>
      <c r="C251" s="8">
        <f t="shared" si="29"/>
        <v>1000.8795558131088</v>
      </c>
      <c r="D251" s="8">
        <f t="shared" si="24"/>
        <v>2.4403366091692878E-2</v>
      </c>
      <c r="E251" s="8">
        <f t="shared" si="25"/>
        <v>10.362885381001449</v>
      </c>
      <c r="F251" s="8">
        <f t="shared" si="26"/>
        <v>0.40884961451958995</v>
      </c>
      <c r="G251" s="9">
        <f t="shared" si="27"/>
        <v>4.3994662278682551E-5</v>
      </c>
      <c r="H251" s="8">
        <f t="shared" si="30"/>
        <v>9.9296324003901653</v>
      </c>
      <c r="I251" s="9">
        <f t="shared" si="31"/>
        <v>9.9296763950524447</v>
      </c>
    </row>
    <row r="252" spans="1:9" x14ac:dyDescent="0.35">
      <c r="A252" s="8"/>
      <c r="B252" s="8">
        <f t="shared" si="28"/>
        <v>161.97866539026506</v>
      </c>
      <c r="C252" s="8">
        <f t="shared" si="29"/>
        <v>1017.741970456672</v>
      </c>
      <c r="D252" s="8">
        <f t="shared" si="24"/>
        <v>2.5230164868385974E-2</v>
      </c>
      <c r="E252" s="8">
        <f t="shared" si="25"/>
        <v>10.231320853127928</v>
      </c>
      <c r="F252" s="8">
        <f t="shared" si="26"/>
        <v>0.39600790933242708</v>
      </c>
      <c r="G252" s="9">
        <f t="shared" si="27"/>
        <v>4.5489550574038269E-5</v>
      </c>
      <c r="H252" s="8">
        <f t="shared" si="30"/>
        <v>9.8100827789271143</v>
      </c>
      <c r="I252" s="9">
        <f t="shared" si="31"/>
        <v>9.8101282684776887</v>
      </c>
    </row>
    <row r="253" spans="1:9" x14ac:dyDescent="0.35">
      <c r="A253" s="8"/>
      <c r="B253" s="8">
        <f t="shared" si="28"/>
        <v>164.71668352610243</v>
      </c>
      <c r="C253" s="8">
        <f t="shared" si="29"/>
        <v>1034.9454457785566</v>
      </c>
      <c r="D253" s="8">
        <f t="shared" si="24"/>
        <v>2.6087755345968102E-2</v>
      </c>
      <c r="E253" s="8">
        <f t="shared" si="25"/>
        <v>10.099741093881375</v>
      </c>
      <c r="F253" s="8">
        <f t="shared" si="26"/>
        <v>0.38351157398811886</v>
      </c>
      <c r="G253" s="9">
        <f t="shared" si="27"/>
        <v>4.7040411783773519E-5</v>
      </c>
      <c r="H253" s="8">
        <f t="shared" si="30"/>
        <v>9.6901417645472883</v>
      </c>
      <c r="I253" s="9">
        <f t="shared" si="31"/>
        <v>9.6901888049590728</v>
      </c>
    </row>
    <row r="254" spans="1:9" x14ac:dyDescent="0.35">
      <c r="A254" s="8"/>
      <c r="B254" s="8">
        <f t="shared" si="28"/>
        <v>167.51023508538046</v>
      </c>
      <c r="C254" s="8">
        <f t="shared" si="29"/>
        <v>1052.497847890661</v>
      </c>
      <c r="D254" s="8">
        <f t="shared" si="24"/>
        <v>2.6977375938021693E-2</v>
      </c>
      <c r="E254" s="8">
        <f t="shared" si="25"/>
        <v>9.9681603657276234</v>
      </c>
      <c r="F254" s="8">
        <f t="shared" si="26"/>
        <v>0.37135361798081812</v>
      </c>
      <c r="G254" s="9">
        <f t="shared" si="27"/>
        <v>4.8649519113564663E-5</v>
      </c>
      <c r="H254" s="8">
        <f t="shared" si="30"/>
        <v>9.5698293718087832</v>
      </c>
      <c r="I254" s="9">
        <f t="shared" si="31"/>
        <v>9.5698780213278969</v>
      </c>
    </row>
    <row r="255" spans="1:9" x14ac:dyDescent="0.35">
      <c r="A255" s="8"/>
      <c r="B255" s="8">
        <f t="shared" si="28"/>
        <v>170.36060409496366</v>
      </c>
      <c r="C255" s="8">
        <f t="shared" si="29"/>
        <v>1070.407244571714</v>
      </c>
      <c r="D255" s="8">
        <f t="shared" si="24"/>
        <v>2.7900318102874362E-2</v>
      </c>
      <c r="E255" s="8">
        <f t="shared" si="25"/>
        <v>9.8365934186708266</v>
      </c>
      <c r="F255" s="8">
        <f t="shared" si="26"/>
        <v>0.35952709926169268</v>
      </c>
      <c r="G255" s="9">
        <f t="shared" si="27"/>
        <v>5.0319244835362668E-5</v>
      </c>
      <c r="H255" s="8">
        <f t="shared" si="30"/>
        <v>9.4491660013062599</v>
      </c>
      <c r="I255" s="9">
        <f t="shared" si="31"/>
        <v>9.4492163205510948</v>
      </c>
    </row>
    <row r="256" spans="1:9" x14ac:dyDescent="0.35">
      <c r="A256" s="8"/>
      <c r="B256" s="8">
        <f t="shared" si="28"/>
        <v>173.26910757782471</v>
      </c>
      <c r="C256" s="8">
        <f t="shared" si="29"/>
        <v>1088.6819109211074</v>
      </c>
      <c r="D256" s="8">
        <f t="shared" si="24"/>
        <v>2.8857928731007419E-2</v>
      </c>
      <c r="E256" s="8">
        <f t="shared" si="25"/>
        <v>9.7050555002719037</v>
      </c>
      <c r="F256" s="8">
        <f t="shared" si="26"/>
        <v>0.34802512815554748</v>
      </c>
      <c r="G256" s="9">
        <f t="shared" si="27"/>
        <v>5.2052064889564454E-5</v>
      </c>
      <c r="H256" s="8">
        <f t="shared" si="30"/>
        <v>9.3281724433853483</v>
      </c>
      <c r="I256" s="9">
        <f t="shared" si="31"/>
        <v>9.3282244954502378</v>
      </c>
    </row>
    <row r="257" spans="1:9" x14ac:dyDescent="0.35">
      <c r="A257" s="8"/>
      <c r="B257" s="8">
        <f t="shared" si="28"/>
        <v>176.23709648015384</v>
      </c>
      <c r="C257" s="8">
        <f t="shared" si="29"/>
        <v>1107.3303351840937</v>
      </c>
      <c r="D257" s="8">
        <f t="shared" si="24"/>
        <v>2.9851612643592831E-2</v>
      </c>
      <c r="E257" s="8">
        <f t="shared" si="25"/>
        <v>9.5735623653884865</v>
      </c>
      <c r="F257" s="8">
        <f t="shared" si="26"/>
        <v>0.33684087107489669</v>
      </c>
      <c r="G257" s="9">
        <f t="shared" si="27"/>
        <v>5.3850563699288034E-5</v>
      </c>
      <c r="H257" s="8">
        <f t="shared" si="30"/>
        <v>9.2068698816699968</v>
      </c>
      <c r="I257" s="9">
        <f t="shared" si="31"/>
        <v>9.2069237322336956</v>
      </c>
    </row>
    <row r="258" spans="1:9" x14ac:dyDescent="0.35">
      <c r="A258" s="8"/>
      <c r="B258" s="8">
        <f t="shared" si="28"/>
        <v>179.26595662661913</v>
      </c>
      <c r="C258" s="8">
        <f t="shared" si="29"/>
        <v>1126.3612247538663</v>
      </c>
      <c r="D258" s="8">
        <f t="shared" si="24"/>
        <v>3.0882835207378639E-2</v>
      </c>
      <c r="E258" s="8">
        <f t="shared" si="25"/>
        <v>9.4421302855843887</v>
      </c>
      <c r="F258" s="8">
        <f t="shared" si="26"/>
        <v>0.32596755403329192</v>
      </c>
      <c r="G258" s="9">
        <f t="shared" si="27"/>
        <v>5.5717439238212725E-5</v>
      </c>
      <c r="H258" s="8">
        <f t="shared" si="30"/>
        <v>9.0852798963437174</v>
      </c>
      <c r="I258" s="9">
        <f t="shared" si="31"/>
        <v>9.0853356137829557</v>
      </c>
    </row>
    <row r="259" spans="1:9" x14ac:dyDescent="0.35">
      <c r="A259" s="8"/>
      <c r="B259" s="8">
        <f t="shared" si="28"/>
        <v>182.35710970470274</v>
      </c>
      <c r="C259" s="8">
        <f t="shared" si="29"/>
        <v>1145.7835123563241</v>
      </c>
      <c r="D259" s="8">
        <f t="shared" si="24"/>
        <v>3.1953125071392433E-2</v>
      </c>
      <c r="E259" s="8">
        <f t="shared" si="25"/>
        <v>9.3107760581522232</v>
      </c>
      <c r="F259" s="8">
        <f t="shared" si="26"/>
        <v>0.31539846596003729</v>
      </c>
      <c r="G259" s="9">
        <f t="shared" si="27"/>
        <v>5.7655508333657925E-5</v>
      </c>
      <c r="H259" s="8">
        <f t="shared" si="30"/>
        <v>8.9634244671207934</v>
      </c>
      <c r="I259" s="9">
        <f t="shared" si="31"/>
        <v>8.9634821226291272</v>
      </c>
    </row>
    <row r="260" spans="1:9" x14ac:dyDescent="0.35">
      <c r="A260" s="8"/>
      <c r="B260" s="8">
        <f t="shared" si="28"/>
        <v>185.51201427905605</v>
      </c>
      <c r="C260" s="8">
        <f t="shared" si="29"/>
        <v>1165.6063624234546</v>
      </c>
      <c r="D260" s="8">
        <f t="shared" si="24"/>
        <v>3.3064077031172555E-2</v>
      </c>
      <c r="E260" s="8">
        <f t="shared" si="25"/>
        <v>9.1795170146896439</v>
      </c>
      <c r="F260" s="8">
        <f t="shared" si="26"/>
        <v>0.30512696181886456</v>
      </c>
      <c r="G260" s="9">
        <f t="shared" si="27"/>
        <v>5.9667712239610799E-5</v>
      </c>
      <c r="H260" s="8">
        <f t="shared" si="30"/>
        <v>8.8413259758396077</v>
      </c>
      <c r="I260" s="9">
        <f t="shared" si="31"/>
        <v>8.8413856435518472</v>
      </c>
    </row>
    <row r="261" spans="1:9" x14ac:dyDescent="0.35">
      <c r="A261" s="8"/>
      <c r="B261" s="8">
        <f t="shared" si="28"/>
        <v>188.73216683685376</v>
      </c>
      <c r="C261" s="8">
        <f t="shared" si="29"/>
        <v>1185.839177661486</v>
      </c>
      <c r="D261" s="8">
        <f t="shared" si="24"/>
        <v>3.4217355026498322E-2</v>
      </c>
      <c r="E261" s="8">
        <f t="shared" si="25"/>
        <v>9.0483710291656987</v>
      </c>
      <c r="F261" s="8">
        <f t="shared" si="26"/>
        <v>0.29514646553346396</v>
      </c>
      <c r="G261" s="9">
        <f t="shared" si="27"/>
        <v>6.1757122487412003E-5</v>
      </c>
      <c r="H261" s="8">
        <f t="shared" si="30"/>
        <v>8.7190072086057366</v>
      </c>
      <c r="I261" s="9">
        <f t="shared" si="31"/>
        <v>8.7190689657282245</v>
      </c>
    </row>
    <row r="262" spans="1:9" x14ac:dyDescent="0.35">
      <c r="A262" s="8"/>
      <c r="B262" s="8">
        <f t="shared" si="28"/>
        <v>192.01910286516781</v>
      </c>
      <c r="C262" s="8">
        <f t="shared" si="29"/>
        <v>1206.491605820228</v>
      </c>
      <c r="D262" s="8">
        <f t="shared" si="24"/>
        <v>3.5414695278850765E-2</v>
      </c>
      <c r="E262" s="8">
        <f t="shared" si="25"/>
        <v>8.9173565254096729</v>
      </c>
      <c r="F262" s="8">
        <f t="shared" si="26"/>
        <v>0.28545047272304286</v>
      </c>
      <c r="G262" s="9">
        <f t="shared" si="27"/>
        <v>6.3926947023736473E-5</v>
      </c>
      <c r="H262" s="8">
        <f t="shared" si="30"/>
        <v>8.5964913574077801</v>
      </c>
      <c r="I262" s="9">
        <f t="shared" si="31"/>
        <v>8.5965552843548032</v>
      </c>
    </row>
    <row r="263" spans="1:9" x14ac:dyDescent="0.35">
      <c r="A263" s="8"/>
      <c r="B263" s="8">
        <f t="shared" si="28"/>
        <v>195.37439796140177</v>
      </c>
      <c r="C263" s="8">
        <f t="shared" si="29"/>
        <v>1227.5735466701369</v>
      </c>
      <c r="D263" s="8">
        <f t="shared" si="24"/>
        <v>3.6657909575129446E-2</v>
      </c>
      <c r="E263" s="8">
        <f t="shared" si="25"/>
        <v>8.7864924839515819</v>
      </c>
      <c r="F263" s="8">
        <f t="shared" si="26"/>
        <v>0.27603255325143689</v>
      </c>
      <c r="G263" s="9">
        <f t="shared" si="27"/>
        <v>6.618053665129192E-5</v>
      </c>
      <c r="H263" s="8">
        <f t="shared" si="30"/>
        <v>8.4738020211250156</v>
      </c>
      <c r="I263" s="9">
        <f t="shared" si="31"/>
        <v>8.4738682016616664</v>
      </c>
    </row>
    <row r="264" spans="1:9" x14ac:dyDescent="0.35">
      <c r="A264" s="8"/>
      <c r="B264" s="8">
        <f t="shared" si="28"/>
        <v>198.7996689778862</v>
      </c>
      <c r="C264" s="8">
        <f t="shared" si="29"/>
        <v>1249.09515919402</v>
      </c>
      <c r="D264" s="8">
        <f t="shared" si="24"/>
        <v>3.7948888704409836E-2</v>
      </c>
      <c r="E264" s="8">
        <f t="shared" si="25"/>
        <v>8.6557984481386825</v>
      </c>
      <c r="F264" s="8">
        <f t="shared" si="26"/>
        <v>0.26688635359349377</v>
      </c>
      <c r="G264" s="9">
        <f t="shared" si="27"/>
        <v>6.8521391802121674E-5</v>
      </c>
      <c r="H264" s="8">
        <f t="shared" si="30"/>
        <v>8.3509632058407792</v>
      </c>
      <c r="I264" s="9">
        <f t="shared" si="31"/>
        <v>8.3510317272325807</v>
      </c>
    </row>
    <row r="265" spans="1:9" x14ac:dyDescent="0.35">
      <c r="A265" s="8"/>
      <c r="B265" s="8">
        <f t="shared" si="28"/>
        <v>202.29657520174538</v>
      </c>
      <c r="C265" s="8">
        <f t="shared" si="29"/>
        <v>1271.0668690003567</v>
      </c>
      <c r="D265" s="8">
        <f t="shared" si="24"/>
        <v>3.928960605485355E-2</v>
      </c>
      <c r="E265" s="8">
        <f t="shared" si="25"/>
        <v>8.5252945294497398</v>
      </c>
      <c r="F265" s="8">
        <f t="shared" si="26"/>
        <v>0.25800559902274411</v>
      </c>
      <c r="G265" s="9">
        <f t="shared" si="27"/>
        <v>7.0953169636753602E-5</v>
      </c>
      <c r="H265" s="8">
        <f t="shared" si="30"/>
        <v>8.2279993243721421</v>
      </c>
      <c r="I265" s="9">
        <f t="shared" si="31"/>
        <v>8.2280702775417787</v>
      </c>
    </row>
    <row r="266" spans="1:9" x14ac:dyDescent="0.35">
      <c r="A266" s="8"/>
      <c r="B266" s="8">
        <f t="shared" si="28"/>
        <v>205.86681957120902</v>
      </c>
      <c r="C266" s="8">
        <f t="shared" si="29"/>
        <v>1293.4993759656113</v>
      </c>
      <c r="D266" s="8">
        <f t="shared" si="24"/>
        <v>4.0682121378166014E-2</v>
      </c>
      <c r="E266" s="8">
        <f t="shared" si="25"/>
        <v>8.3950014119240191</v>
      </c>
      <c r="F266" s="8">
        <f t="shared" si="26"/>
        <v>0.2493840956245359</v>
      </c>
      <c r="G266" s="9">
        <f t="shared" si="27"/>
        <v>7.3479691510652443E-5</v>
      </c>
      <c r="H266" s="8">
        <f t="shared" si="30"/>
        <v>8.1049351949213175</v>
      </c>
      <c r="I266" s="9">
        <f t="shared" si="31"/>
        <v>8.1050086746128276</v>
      </c>
    </row>
    <row r="267" spans="1:9" x14ac:dyDescent="0.35">
      <c r="A267" s="8"/>
      <c r="B267" s="8">
        <f t="shared" si="28"/>
        <v>209.51214992957594</v>
      </c>
      <c r="C267" s="8">
        <f t="shared" si="29"/>
        <v>1316.4036621131181</v>
      </c>
      <c r="D267" s="8">
        <f t="shared" si="24"/>
        <v>4.2128584729339849E-2</v>
      </c>
      <c r="E267" s="8">
        <f t="shared" si="25"/>
        <v>8.2649403556188314</v>
      </c>
      <c r="F267" s="8">
        <f t="shared" si="26"/>
        <v>0.24101573213900021</v>
      </c>
      <c r="G267" s="9">
        <f t="shared" si="27"/>
        <v>7.6104950811823076E-5</v>
      </c>
      <c r="H267" s="8">
        <f t="shared" si="30"/>
        <v>7.9817960387504909</v>
      </c>
      <c r="I267" s="9">
        <f t="shared" si="31"/>
        <v>7.9818721437013025</v>
      </c>
    </row>
    <row r="268" spans="1:9" x14ac:dyDescent="0.35">
      <c r="A268" s="8"/>
      <c r="B268" s="8">
        <f t="shared" si="28"/>
        <v>213.2343603180673</v>
      </c>
      <c r="C268" s="8">
        <f t="shared" si="29"/>
        <v>1339.7909997363183</v>
      </c>
      <c r="D268" s="8">
        <f t="shared" ref="D268:D331" si="32">10*LOG(1+(C268*$C$4)^2)</f>
        <v>4.3631240589715028E-2</v>
      </c>
      <c r="E268" s="8">
        <f t="shared" ref="E268:E331" si="33">10*LOG(1+1/(C268*$C$5)^2)</f>
        <v>8.1351331990063169</v>
      </c>
      <c r="F268" s="8">
        <f t="shared" ref="F268:F331" si="34">10*LOG(1+1/(C268*$C$6)^2)</f>
        <v>0.23289448163841936</v>
      </c>
      <c r="G268" s="9">
        <f t="shared" ref="G268:G331" si="35">10*LOG(1+(C268*$C$7)^2)</f>
        <v>7.883312118980527E-5</v>
      </c>
      <c r="H268" s="8">
        <f t="shared" si="30"/>
        <v>7.8586074767781824</v>
      </c>
      <c r="I268" s="9">
        <f t="shared" si="31"/>
        <v>7.8586863098993724</v>
      </c>
    </row>
    <row r="269" spans="1:9" x14ac:dyDescent="0.35">
      <c r="A269" s="8"/>
      <c r="B269" s="8">
        <f t="shared" ref="B269:B332" si="36">10^(10^(ROW(B258)/700))</f>
        <v>217.03529230887085</v>
      </c>
      <c r="C269" s="8">
        <f t="shared" ref="C269:C332" si="37">2*PI()*B269</f>
        <v>1363.6729597745241</v>
      </c>
      <c r="D269" s="8">
        <f t="shared" si="32"/>
        <v>4.5192432181761819E-2</v>
      </c>
      <c r="E269" s="8">
        <f t="shared" si="33"/>
        <v>8.0056023602162725</v>
      </c>
      <c r="F269" s="8">
        <f t="shared" si="34"/>
        <v>0.22501440304363821</v>
      </c>
      <c r="G269" s="9">
        <f t="shared" si="35"/>
        <v>8.1668565211728269E-5</v>
      </c>
      <c r="H269" s="8">
        <f t="shared" ref="H269:H332" si="38">E269-D269-F269</f>
        <v>7.7353955249908726</v>
      </c>
      <c r="I269" s="9">
        <f t="shared" ref="I269:I332" si="39">H269+G269</f>
        <v>7.7354771935560844</v>
      </c>
    </row>
    <row r="270" spans="1:9" x14ac:dyDescent="0.35">
      <c r="A270" s="8"/>
      <c r="B270" s="8">
        <f t="shared" si="36"/>
        <v>220.91683637971337</v>
      </c>
      <c r="C270" s="8">
        <f t="shared" si="37"/>
        <v>1388.0614204496117</v>
      </c>
      <c r="D270" s="8">
        <f t="shared" si="32"/>
        <v>4.6814605984324791E-2</v>
      </c>
      <c r="E270" s="8">
        <f t="shared" si="33"/>
        <v>7.8763708370292544</v>
      </c>
      <c r="F270" s="8">
        <f t="shared" si="34"/>
        <v>0.21736964248432303</v>
      </c>
      <c r="G270" s="9">
        <f t="shared" si="35"/>
        <v>8.4615843446377061E-5</v>
      </c>
      <c r="H270" s="8">
        <f t="shared" si="38"/>
        <v>7.6121865885606068</v>
      </c>
      <c r="I270" s="9">
        <f t="shared" si="39"/>
        <v>7.6122712044040535</v>
      </c>
    </row>
    <row r="271" spans="1:9" x14ac:dyDescent="0.35">
      <c r="A271" s="8"/>
      <c r="B271" s="8">
        <f t="shared" si="36"/>
        <v>224.88093333133588</v>
      </c>
      <c r="C271" s="8">
        <f t="shared" si="37"/>
        <v>1412.9685761722817</v>
      </c>
      <c r="D271" s="8">
        <f t="shared" si="32"/>
        <v>4.8500316457402513E-2</v>
      </c>
      <c r="E271" s="8">
        <f t="shared" si="33"/>
        <v>7.7474622055218649</v>
      </c>
      <c r="F271" s="8">
        <f t="shared" si="34"/>
        <v>0.20995443450795945</v>
      </c>
      <c r="G271" s="9">
        <f t="shared" si="35"/>
        <v>8.7679724014829506E-5</v>
      </c>
      <c r="H271" s="8">
        <f t="shared" si="38"/>
        <v>7.4890074545565035</v>
      </c>
      <c r="I271" s="9">
        <f t="shared" si="39"/>
        <v>7.4890951342805181</v>
      </c>
    </row>
    <row r="272" spans="1:9" x14ac:dyDescent="0.35">
      <c r="A272" s="8"/>
      <c r="B272" s="8">
        <f t="shared" si="36"/>
        <v>228.92957574931728</v>
      </c>
      <c r="C272" s="8">
        <f t="shared" si="37"/>
        <v>1438.4069467269665</v>
      </c>
      <c r="D272" s="8">
        <f t="shared" si="32"/>
        <v>5.0252230985953633E-2</v>
      </c>
      <c r="E272" s="8">
        <f t="shared" si="33"/>
        <v>7.6189006172631544</v>
      </c>
      <c r="F272" s="8">
        <f t="shared" si="34"/>
        <v>0.20276310314254309</v>
      </c>
      <c r="G272" s="9">
        <f t="shared" si="35"/>
        <v>9.0865192628864524E-5</v>
      </c>
      <c r="H272" s="8">
        <f t="shared" si="38"/>
        <v>7.3658852831346575</v>
      </c>
      <c r="I272" s="9">
        <f t="shared" si="39"/>
        <v>7.3659761483272863</v>
      </c>
    </row>
    <row r="273" spans="1:9" x14ac:dyDescent="0.35">
      <c r="A273" s="8"/>
      <c r="B273" s="8">
        <f t="shared" si="36"/>
        <v>233.06480951172773</v>
      </c>
      <c r="C273" s="8">
        <f t="shared" si="37"/>
        <v>1464.3893867446968</v>
      </c>
      <c r="D273" s="8">
        <f t="shared" si="32"/>
        <v>5.2073135052545724E-2</v>
      </c>
      <c r="E273" s="8">
        <f t="shared" si="33"/>
        <v>7.4907107949598295</v>
      </c>
      <c r="F273" s="8">
        <f t="shared" si="34"/>
        <v>0.19579006281796735</v>
      </c>
      <c r="G273" s="9">
        <f t="shared" si="35"/>
        <v>9.4177463142196797E-5</v>
      </c>
      <c r="H273" s="8">
        <f t="shared" si="38"/>
        <v>7.242847597089316</v>
      </c>
      <c r="I273" s="9">
        <f t="shared" si="39"/>
        <v>7.2429417745524578</v>
      </c>
    </row>
    <row r="274" spans="1:9" x14ac:dyDescent="0.35">
      <c r="A274" s="8"/>
      <c r="B274" s="8">
        <f t="shared" si="36"/>
        <v>237.28873534414285</v>
      </c>
      <c r="C274" s="8">
        <f t="shared" si="37"/>
        <v>1490.9290954735438</v>
      </c>
      <c r="D274" s="8">
        <f t="shared" si="32"/>
        <v>5.3965937649071559E-2</v>
      </c>
      <c r="E274" s="8">
        <f t="shared" si="33"/>
        <v>7.3629180264467795</v>
      </c>
      <c r="F274" s="8">
        <f t="shared" si="34"/>
        <v>0.18902981915119615</v>
      </c>
      <c r="G274" s="9">
        <f t="shared" si="35"/>
        <v>9.7621988634771439E-5</v>
      </c>
      <c r="H274" s="8">
        <f t="shared" si="38"/>
        <v>7.1199222696465112</v>
      </c>
      <c r="I274" s="9">
        <f t="shared" si="39"/>
        <v>7.1200198916351463</v>
      </c>
    </row>
    <row r="275" spans="1:9" x14ac:dyDescent="0.35">
      <c r="A275" s="8"/>
      <c r="B275" s="8">
        <f t="shared" si="36"/>
        <v>241.60351042362035</v>
      </c>
      <c r="C275" s="8">
        <f t="shared" si="37"/>
        <v>1518.0396268567015</v>
      </c>
      <c r="D275" s="8">
        <f t="shared" si="32"/>
        <v>5.5933676938154986E-2</v>
      </c>
      <c r="E275" s="8">
        <f t="shared" si="33"/>
        <v>7.2355481569182691</v>
      </c>
      <c r="F275" s="8">
        <f t="shared" si="34"/>
        <v>0.1824769696002575</v>
      </c>
      <c r="G275" s="9">
        <f t="shared" si="35"/>
        <v>1.0120447308024282E-4</v>
      </c>
      <c r="H275" s="8">
        <f t="shared" si="38"/>
        <v>6.997137510379857</v>
      </c>
      <c r="I275" s="9">
        <f t="shared" si="39"/>
        <v>6.9972387148529371</v>
      </c>
    </row>
    <row r="276" spans="1:9" x14ac:dyDescent="0.35">
      <c r="A276" s="8"/>
      <c r="B276" s="8">
        <f t="shared" si="36"/>
        <v>246.01135003328392</v>
      </c>
      <c r="C276" s="8">
        <f t="shared" si="37"/>
        <v>1545.7348999285437</v>
      </c>
      <c r="D276" s="8">
        <f t="shared" si="32"/>
        <v>5.7979526175242775E-2</v>
      </c>
      <c r="E276" s="8">
        <f t="shared" si="33"/>
        <v>7.1086275792956304</v>
      </c>
      <c r="F276" s="8">
        <f t="shared" si="34"/>
        <v>0.17612620399218018</v>
      </c>
      <c r="G276" s="9">
        <f t="shared" si="35"/>
        <v>1.0493088359854496E-4</v>
      </c>
      <c r="H276" s="8">
        <f t="shared" si="38"/>
        <v>6.8745218491282074</v>
      </c>
      <c r="I276" s="9">
        <f t="shared" si="39"/>
        <v>6.8746267800118064</v>
      </c>
    </row>
    <row r="277" spans="1:9" x14ac:dyDescent="0.35">
      <c r="A277" s="8"/>
      <c r="B277" s="8">
        <f t="shared" si="36"/>
        <v>250.51452926922497</v>
      </c>
      <c r="C277" s="8">
        <f t="shared" si="37"/>
        <v>1574.0292095394047</v>
      </c>
      <c r="D277" s="8">
        <f t="shared" si="32"/>
        <v>6.0106799902801412E-2</v>
      </c>
      <c r="E277" s="8">
        <f t="shared" si="33"/>
        <v>6.9821832226278104</v>
      </c>
      <c r="F277" s="8">
        <f t="shared" si="34"/>
        <v>0.16997230492991536</v>
      </c>
      <c r="G277" s="9">
        <f t="shared" si="35"/>
        <v>1.0880746335428188E-4</v>
      </c>
      <c r="H277" s="8">
        <f t="shared" si="38"/>
        <v>6.7521041177950938</v>
      </c>
      <c r="I277" s="9">
        <f t="shared" si="39"/>
        <v>6.7522129252584477</v>
      </c>
    </row>
    <row r="278" spans="1:9" x14ac:dyDescent="0.35">
      <c r="A278" s="8"/>
      <c r="B278" s="8">
        <f t="shared" si="36"/>
        <v>255.11538480148559</v>
      </c>
      <c r="C278" s="8">
        <f t="shared" si="37"/>
        <v>1602.9372374201605</v>
      </c>
      <c r="D278" s="8">
        <f t="shared" si="32"/>
        <v>6.2318960428444266E-2</v>
      </c>
      <c r="E278" s="8">
        <f t="shared" si="33"/>
        <v>6.8562425384230394</v>
      </c>
      <c r="F278" s="8">
        <f t="shared" si="34"/>
        <v>0.16401014808332501</v>
      </c>
      <c r="G278" s="9">
        <f t="shared" si="35"/>
        <v>1.1284074510959049E-4</v>
      </c>
      <c r="H278" s="8">
        <f t="shared" si="38"/>
        <v>6.6299134299112694</v>
      </c>
      <c r="I278" s="9">
        <f t="shared" si="39"/>
        <v>6.6300262706563791</v>
      </c>
    </row>
    <row r="279" spans="1:9" x14ac:dyDescent="0.35">
      <c r="A279" s="8"/>
      <c r="B279" s="8">
        <f t="shared" si="36"/>
        <v>259.81631669096754</v>
      </c>
      <c r="C279" s="8">
        <f t="shared" si="37"/>
        <v>1632.4740635982055</v>
      </c>
      <c r="D279" s="8">
        <f t="shared" si="32"/>
        <v>6.4619624599205408E-2</v>
      </c>
      <c r="E279" s="8">
        <f t="shared" si="33"/>
        <v>6.7308334848118339</v>
      </c>
      <c r="F279" s="8">
        <f t="shared" si="34"/>
        <v>0.1582347023692432</v>
      </c>
      <c r="G279" s="9">
        <f t="shared" si="35"/>
        <v>1.170375654941284E-4</v>
      </c>
      <c r="H279" s="8">
        <f t="shared" si="38"/>
        <v>6.5079791578433852</v>
      </c>
      <c r="I279" s="9">
        <f t="shared" si="39"/>
        <v>6.5080961954088794</v>
      </c>
    </row>
    <row r="280" spans="1:9" x14ac:dyDescent="0.35">
      <c r="A280" s="8"/>
      <c r="B280" s="8">
        <f t="shared" si="36"/>
        <v>264.6197902641569</v>
      </c>
      <c r="C280" s="8">
        <f t="shared" si="37"/>
        <v>1662.6551781766943</v>
      </c>
      <c r="D280" s="8">
        <f t="shared" si="32"/>
        <v>6.7012570884619233E-2</v>
      </c>
      <c r="E280" s="8">
        <f t="shared" si="33"/>
        <v>6.6059845084457152</v>
      </c>
      <c r="F280" s="8">
        <f t="shared" si="34"/>
        <v>0.15264103002558116</v>
      </c>
      <c r="G280" s="9">
        <f t="shared" si="35"/>
        <v>1.2140508000372701E-4</v>
      </c>
      <c r="H280" s="8">
        <f t="shared" si="38"/>
        <v>6.3863309075355144</v>
      </c>
      <c r="I280" s="9">
        <f t="shared" si="39"/>
        <v>6.3864523126155177</v>
      </c>
    </row>
    <row r="281" spans="1:9" x14ac:dyDescent="0.35">
      <c r="A281" s="8"/>
      <c r="B281" s="8">
        <f t="shared" si="36"/>
        <v>269.52833804763611</v>
      </c>
      <c r="C281" s="8">
        <f t="shared" si="37"/>
        <v>1693.4964934894399</v>
      </c>
      <c r="D281" s="8">
        <f t="shared" si="32"/>
        <v>6.9501746781640145E-2</v>
      </c>
      <c r="E281" s="8">
        <f t="shared" si="33"/>
        <v>6.4817245240402279</v>
      </c>
      <c r="F281" s="8">
        <f t="shared" si="34"/>
        <v>0.14722428658440806</v>
      </c>
      <c r="G281" s="9">
        <f t="shared" si="35"/>
        <v>1.2595077878746334E-4</v>
      </c>
      <c r="H281" s="8">
        <f t="shared" si="38"/>
        <v>6.2649984906741798</v>
      </c>
      <c r="I281" s="9">
        <f t="shared" si="39"/>
        <v>6.2651244414529677</v>
      </c>
    </row>
    <row r="282" spans="1:9" x14ac:dyDescent="0.35">
      <c r="A282" s="8"/>
      <c r="B282" s="8">
        <f t="shared" si="36"/>
        <v>274.54456176442369</v>
      </c>
      <c r="C282" s="8">
        <f t="shared" si="37"/>
        <v>1725.0143566442853</v>
      </c>
      <c r="D282" s="8">
        <f t="shared" si="32"/>
        <v>7.2091276554877404E-2</v>
      </c>
      <c r="E282" s="8">
        <f t="shared" si="33"/>
        <v>6.358082891476613</v>
      </c>
      <c r="F282" s="8">
        <f t="shared" si="34"/>
        <v>0.14197972074885343</v>
      </c>
      <c r="G282" s="9">
        <f t="shared" si="35"/>
        <v>1.3068250325975653E-4</v>
      </c>
      <c r="H282" s="8">
        <f t="shared" si="38"/>
        <v>6.1440118941728823</v>
      </c>
      <c r="I282" s="9">
        <f t="shared" si="39"/>
        <v>6.1441425766761419</v>
      </c>
    </row>
    <row r="283" spans="1:9" x14ac:dyDescent="0.35">
      <c r="A283" s="8"/>
      <c r="B283" s="8">
        <f t="shared" si="36"/>
        <v>279.67113439425452</v>
      </c>
      <c r="C283" s="8">
        <f t="shared" si="37"/>
        <v>1757.2255624682275</v>
      </c>
      <c r="D283" s="8">
        <f t="shared" si="32"/>
        <v>7.4785469325997861E-2</v>
      </c>
      <c r="E283" s="8">
        <f t="shared" si="33"/>
        <v>6.2350893903835232</v>
      </c>
      <c r="F283" s="8">
        <f t="shared" si="34"/>
        <v>0.13690267417860652</v>
      </c>
      <c r="G283" s="9">
        <f t="shared" si="35"/>
        <v>1.3560846358277081E-4</v>
      </c>
      <c r="H283" s="8">
        <f t="shared" si="38"/>
        <v>6.0234012468789189</v>
      </c>
      <c r="I283" s="9">
        <f t="shared" si="39"/>
        <v>6.0235368553425017</v>
      </c>
    </row>
    <row r="284" spans="1:9" x14ac:dyDescent="0.35">
      <c r="A284" s="8"/>
      <c r="B284" s="8">
        <f t="shared" si="36"/>
        <v>284.91080229998539</v>
      </c>
      <c r="C284" s="8">
        <f t="shared" si="37"/>
        <v>1790.147366868016</v>
      </c>
      <c r="D284" s="8">
        <f t="shared" si="32"/>
        <v>7.7588827526548387E-2</v>
      </c>
      <c r="E284" s="8">
        <f t="shared" si="33"/>
        <v>6.1127741921284731</v>
      </c>
      <c r="F284" s="8">
        <f t="shared" si="34"/>
        <v>0.1319885811887217</v>
      </c>
      <c r="G284" s="9">
        <f t="shared" si="35"/>
        <v>1.407372570634375E-4</v>
      </c>
      <c r="H284" s="8">
        <f t="shared" si="38"/>
        <v>5.9031967834132031</v>
      </c>
      <c r="I284" s="9">
        <f t="shared" si="39"/>
        <v>5.9033375206702665</v>
      </c>
    </row>
    <row r="285" spans="1:9" x14ac:dyDescent="0.35">
      <c r="A285" s="8"/>
      <c r="B285" s="8">
        <f t="shared" si="36"/>
        <v>290.2663874224063</v>
      </c>
      <c r="C285" s="8">
        <f t="shared" si="37"/>
        <v>1823.7975006205606</v>
      </c>
      <c r="D285" s="8">
        <f t="shared" si="32"/>
        <v>8.0506055728845727E-2</v>
      </c>
      <c r="E285" s="8">
        <f t="shared" si="33"/>
        <v>5.9911678291578996</v>
      </c>
      <c r="F285" s="8">
        <f t="shared" si="34"/>
        <v>0.12723296836632497</v>
      </c>
      <c r="G285" s="9">
        <f t="shared" si="35"/>
        <v>1.4607788752097681E-4</v>
      </c>
      <c r="H285" s="8">
        <f t="shared" si="38"/>
        <v>5.7834288050627283</v>
      </c>
      <c r="I285" s="9">
        <f t="shared" si="39"/>
        <v>5.7835748829502496</v>
      </c>
    </row>
    <row r="286" spans="1:9" x14ac:dyDescent="0.35">
      <c r="A286" s="8"/>
      <c r="B286" s="8">
        <f t="shared" si="36"/>
        <v>295.74078954579892</v>
      </c>
      <c r="C286" s="8">
        <f t="shared" si="37"/>
        <v>1858.194183607854</v>
      </c>
      <c r="D286" s="8">
        <f t="shared" si="32"/>
        <v>8.3542069869927543E-2</v>
      </c>
      <c r="E286" s="8">
        <f t="shared" si="33"/>
        <v>5.8703011616361724</v>
      </c>
      <c r="F286" s="8">
        <f t="shared" si="34"/>
        <v>0.12263145410974298</v>
      </c>
      <c r="G286" s="9">
        <f t="shared" si="35"/>
        <v>1.516397856798297E-4</v>
      </c>
      <c r="H286" s="8">
        <f t="shared" si="38"/>
        <v>5.6641276376565024</v>
      </c>
      <c r="I286" s="9">
        <f t="shared" si="39"/>
        <v>5.6642792774421826</v>
      </c>
    </row>
    <row r="287" spans="1:9" x14ac:dyDescent="0.35">
      <c r="A287" s="8"/>
      <c r="B287" s="8">
        <f t="shared" si="36"/>
        <v>301.33698863668542</v>
      </c>
      <c r="C287" s="8">
        <f t="shared" si="37"/>
        <v>1893.3561395117638</v>
      </c>
      <c r="D287" s="8">
        <f t="shared" si="32"/>
        <v>8.6702006883901103E-2</v>
      </c>
      <c r="E287" s="8">
        <f t="shared" si="33"/>
        <v>5.750205341345815</v>
      </c>
      <c r="F287" s="8">
        <f t="shared" si="34"/>
        <v>0.1181797480944656</v>
      </c>
      <c r="G287" s="9">
        <f t="shared" si="35"/>
        <v>1.5743283063904831E-4</v>
      </c>
      <c r="H287" s="8">
        <f t="shared" si="38"/>
        <v>5.5453235863674477</v>
      </c>
      <c r="I287" s="9">
        <f t="shared" si="39"/>
        <v>5.5454810191980863</v>
      </c>
    </row>
    <row r="288" spans="1:9" x14ac:dyDescent="0.35">
      <c r="A288" s="8"/>
      <c r="B288" s="8">
        <f t="shared" si="36"/>
        <v>307.05804725829813</v>
      </c>
      <c r="C288" s="8">
        <f t="shared" si="37"/>
        <v>1929.3026109845939</v>
      </c>
      <c r="D288" s="8">
        <f t="shared" si="32"/>
        <v>8.9991234758389216E-2</v>
      </c>
      <c r="E288" s="8">
        <f t="shared" si="33"/>
        <v>5.6309117728250353</v>
      </c>
      <c r="F288" s="8">
        <f t="shared" si="34"/>
        <v>0.11387365067024653</v>
      </c>
      <c r="G288" s="9">
        <f t="shared" si="35"/>
        <v>1.6346737247786605E-4</v>
      </c>
      <c r="H288" s="8">
        <f t="shared" si="38"/>
        <v>5.4270468873963997</v>
      </c>
      <c r="I288" s="9">
        <f t="shared" si="39"/>
        <v>5.4272103547688779</v>
      </c>
    </row>
    <row r="289" spans="1:9" x14ac:dyDescent="0.35">
      <c r="A289" s="8"/>
      <c r="B289" s="8">
        <f t="shared" si="36"/>
        <v>312.90711306338147</v>
      </c>
      <c r="C289" s="8">
        <f t="shared" si="37"/>
        <v>1966.05337531182</v>
      </c>
      <c r="D289" s="8">
        <f t="shared" si="32"/>
        <v>9.3415363030997289E-2</v>
      </c>
      <c r="E289" s="8">
        <f t="shared" si="33"/>
        <v>5.5124520717340868</v>
      </c>
      <c r="F289" s="8">
        <f t="shared" si="34"/>
        <v>0.10970905219353871</v>
      </c>
      <c r="G289" s="9">
        <f t="shared" si="35"/>
        <v>1.6975425606680447E-4</v>
      </c>
      <c r="H289" s="8">
        <f t="shared" si="38"/>
        <v>5.3093276565095504</v>
      </c>
      <c r="I289" s="9">
        <f t="shared" si="39"/>
        <v>5.3094974107656174</v>
      </c>
    </row>
    <row r="290" spans="1:9" x14ac:dyDescent="0.35">
      <c r="A290" s="8"/>
      <c r="B290" s="8">
        <f t="shared" si="36"/>
        <v>318.88742136805661</v>
      </c>
      <c r="C290" s="8">
        <f t="shared" si="37"/>
        <v>2003.628760584159</v>
      </c>
      <c r="D290" s="8">
        <f t="shared" si="32"/>
        <v>9.6980253742047481E-2</v>
      </c>
      <c r="E290" s="8">
        <f t="shared" si="33"/>
        <v>5.3948580204580221</v>
      </c>
      <c r="F290" s="8">
        <f t="shared" si="34"/>
        <v>0.10568193229935358</v>
      </c>
      <c r="G290" s="9">
        <f t="shared" si="35"/>
        <v>1.7630484615077359E-4</v>
      </c>
      <c r="H290" s="8">
        <f t="shared" si="38"/>
        <v>5.192195834416621</v>
      </c>
      <c r="I290" s="9">
        <f t="shared" si="39"/>
        <v>5.1923721392627717</v>
      </c>
    </row>
    <row r="291" spans="1:9" x14ac:dyDescent="0.35">
      <c r="A291" s="8"/>
      <c r="B291" s="8">
        <f t="shared" si="36"/>
        <v>325.00229780954834</v>
      </c>
      <c r="C291" s="8">
        <f t="shared" si="37"/>
        <v>2042.0496623965582</v>
      </c>
      <c r="D291" s="8">
        <f t="shared" si="32"/>
        <v>0.10069203285999237</v>
      </c>
      <c r="E291" s="8">
        <f t="shared" si="33"/>
        <v>5.2781615209720547</v>
      </c>
      <c r="F291" s="8">
        <f t="shared" si="34"/>
        <v>0.10178835911651185</v>
      </c>
      <c r="G291" s="9">
        <f t="shared" si="35"/>
        <v>1.8313105376772254E-4</v>
      </c>
      <c r="H291" s="8">
        <f t="shared" si="38"/>
        <v>5.0756811289955506</v>
      </c>
      <c r="I291" s="9">
        <f t="shared" si="39"/>
        <v>5.0758642600493182</v>
      </c>
    </row>
    <row r="292" spans="1:9" x14ac:dyDescent="0.35">
      <c r="A292" s="8"/>
      <c r="B292" s="8">
        <f t="shared" si="36"/>
        <v>331.25516109071049</v>
      </c>
      <c r="C292" s="8">
        <f t="shared" si="37"/>
        <v>2081.3375610925591</v>
      </c>
      <c r="D292" s="8">
        <f t="shared" si="32"/>
        <v>0.10455710219610548</v>
      </c>
      <c r="E292" s="8">
        <f t="shared" si="33"/>
        <v>5.1623945450141617</v>
      </c>
      <c r="F292" s="8">
        <f t="shared" si="34"/>
        <v>9.8024488430130882E-2</v>
      </c>
      <c r="G292" s="9">
        <f t="shared" si="35"/>
        <v>1.9024536408567303E-4</v>
      </c>
      <c r="H292" s="8">
        <f t="shared" si="38"/>
        <v>4.9598129543879255</v>
      </c>
      <c r="I292" s="9">
        <f t="shared" si="39"/>
        <v>4.9600031997520109</v>
      </c>
    </row>
    <row r="293" spans="1:9" x14ac:dyDescent="0.35">
      <c r="A293" s="8"/>
      <c r="B293" s="8">
        <f t="shared" si="36"/>
        <v>337.6495258143695</v>
      </c>
      <c r="C293" s="8">
        <f t="shared" si="37"/>
        <v>2121.514539573001</v>
      </c>
      <c r="D293" s="8">
        <f t="shared" si="32"/>
        <v>0.10858215182515214</v>
      </c>
      <c r="E293" s="8">
        <f t="shared" si="33"/>
        <v>5.0475890816306013</v>
      </c>
      <c r="F293" s="8">
        <f t="shared" si="34"/>
        <v>9.4386562795086976E-2</v>
      </c>
      <c r="G293" s="9">
        <f t="shared" si="35"/>
        <v>1.9766086573324448E-4</v>
      </c>
      <c r="H293" s="8">
        <f t="shared" si="38"/>
        <v>4.8446203670103625</v>
      </c>
      <c r="I293" s="9">
        <f t="shared" si="39"/>
        <v>4.8448180278760953</v>
      </c>
    </row>
    <row r="294" spans="1:9" x14ac:dyDescent="0.35">
      <c r="A294" s="8"/>
      <c r="B294" s="8">
        <f t="shared" si="36"/>
        <v>344.18900541062874</v>
      </c>
      <c r="C294" s="8">
        <f t="shared" si="37"/>
        <v>2162.6033016888177</v>
      </c>
      <c r="D294" s="8">
        <f t="shared" si="32"/>
        <v>0.1127741730287679</v>
      </c>
      <c r="E294" s="8">
        <f t="shared" si="33"/>
        <v>4.9337770821811757</v>
      </c>
      <c r="F294" s="8">
        <f t="shared" si="34"/>
        <v>9.0870910604055666E-2</v>
      </c>
      <c r="G294" s="9">
        <f t="shared" si="35"/>
        <v>2.05391281714198E-4</v>
      </c>
      <c r="H294" s="8">
        <f t="shared" si="38"/>
        <v>4.7301319985483516</v>
      </c>
      <c r="I294" s="9">
        <f t="shared" si="39"/>
        <v>4.7303373898300656</v>
      </c>
    </row>
    <row r="295" spans="1:9" x14ac:dyDescent="0.35">
      <c r="A295" s="8"/>
      <c r="B295" s="8">
        <f t="shared" si="36"/>
        <v>350.87731516039463</v>
      </c>
      <c r="C295" s="8">
        <f t="shared" si="37"/>
        <v>2204.6271912384127</v>
      </c>
      <c r="D295" s="8">
        <f t="shared" si="32"/>
        <v>0.11714047177826353</v>
      </c>
      <c r="E295" s="8">
        <f t="shared" si="33"/>
        <v>4.8209904029135817</v>
      </c>
      <c r="F295" s="8">
        <f t="shared" si="34"/>
        <v>8.7473945113628215E-2</v>
      </c>
      <c r="G295" s="9">
        <f t="shared" si="35"/>
        <v>2.1345100198879913E-4</v>
      </c>
      <c r="H295" s="8">
        <f t="shared" si="38"/>
        <v>4.6163759860216897</v>
      </c>
      <c r="I295" s="9">
        <f t="shared" si="39"/>
        <v>4.6165894370236789</v>
      </c>
    </row>
    <row r="296" spans="1:9" x14ac:dyDescent="0.35">
      <c r="A296" s="8"/>
      <c r="B296" s="8">
        <f t="shared" si="36"/>
        <v>357.71827531849561</v>
      </c>
      <c r="C296" s="8">
        <f t="shared" si="37"/>
        <v>2247.6102115907938</v>
      </c>
      <c r="D296" s="8">
        <f t="shared" si="32"/>
        <v>0.12168868277340462</v>
      </c>
      <c r="E296" s="8">
        <f t="shared" si="33"/>
        <v>4.7092607452395177</v>
      </c>
      <c r="F296" s="8">
        <f t="shared" si="34"/>
        <v>8.4192163431864392E-2</v>
      </c>
      <c r="G296" s="9">
        <f t="shared" si="35"/>
        <v>2.2185511781346522E-4</v>
      </c>
      <c r="H296" s="8">
        <f t="shared" si="38"/>
        <v>4.5033798990342486</v>
      </c>
      <c r="I296" s="9">
        <f t="shared" si="39"/>
        <v>4.5036017541520623</v>
      </c>
    </row>
    <row r="297" spans="1:9" x14ac:dyDescent="0.35">
      <c r="A297" s="8"/>
      <c r="B297" s="8">
        <f t="shared" si="36"/>
        <v>364.71581433990906</v>
      </c>
      <c r="C297" s="8">
        <f t="shared" si="37"/>
        <v>2291.5770459565542</v>
      </c>
      <c r="D297" s="8">
        <f t="shared" si="32"/>
        <v>0.1264267840535388</v>
      </c>
      <c r="E297" s="8">
        <f t="shared" si="33"/>
        <v>4.5986195938687615</v>
      </c>
      <c r="F297" s="8">
        <f t="shared" si="34"/>
        <v>8.1022145470519058E-2</v>
      </c>
      <c r="G297" s="9">
        <f t="shared" si="35"/>
        <v>2.3061945795714849E-4</v>
      </c>
      <c r="H297" s="8">
        <f t="shared" si="38"/>
        <v>4.3911706643447035</v>
      </c>
      <c r="I297" s="9">
        <f t="shared" si="39"/>
        <v>4.3914012838026606</v>
      </c>
    </row>
    <row r="298" spans="1:9" x14ac:dyDescent="0.35">
      <c r="A298" s="8"/>
      <c r="B298" s="8">
        <f t="shared" si="36"/>
        <v>371.87397221272022</v>
      </c>
      <c r="C298" s="8">
        <f t="shared" si="37"/>
        <v>2336.5530783294735</v>
      </c>
      <c r="D298" s="8">
        <f t="shared" si="32"/>
        <v>0.13136311219706179</v>
      </c>
      <c r="E298" s="8">
        <f t="shared" si="33"/>
        <v>4.489098152981855</v>
      </c>
      <c r="F298" s="8">
        <f t="shared" si="34"/>
        <v>7.7960552865080898E-2</v>
      </c>
      <c r="G298" s="9">
        <f t="shared" si="35"/>
        <v>2.3976062687335441E-4</v>
      </c>
      <c r="H298" s="8">
        <f t="shared" si="38"/>
        <v>4.2797744879197124</v>
      </c>
      <c r="I298" s="9">
        <f t="shared" si="39"/>
        <v>4.2800142485465855</v>
      </c>
    </row>
    <row r="299" spans="1:9" x14ac:dyDescent="0.35">
      <c r="A299" s="8"/>
      <c r="B299" s="8">
        <f t="shared" si="36"/>
        <v>379.19690390159667</v>
      </c>
      <c r="C299" s="8">
        <f t="shared" si="37"/>
        <v>2382.5644151225019</v>
      </c>
      <c r="D299" s="8">
        <f t="shared" si="32"/>
        <v>0.13650637812478808</v>
      </c>
      <c r="E299" s="8">
        <f t="shared" si="33"/>
        <v>4.3807272806459743</v>
      </c>
      <c r="F299" s="8">
        <f t="shared" si="34"/>
        <v>7.5004127865616693E-2</v>
      </c>
      <c r="G299" s="9">
        <f t="shared" si="35"/>
        <v>2.4929604496453284E-4</v>
      </c>
      <c r="H299" s="8">
        <f t="shared" si="38"/>
        <v>4.1692167746555695</v>
      </c>
      <c r="I299" s="9">
        <f t="shared" si="39"/>
        <v>4.1694660707005342</v>
      </c>
    </row>
    <row r="300" spans="1:9" x14ac:dyDescent="0.35">
      <c r="A300" s="8"/>
      <c r="B300" s="8">
        <f t="shared" si="36"/>
        <v>386.68888290567799</v>
      </c>
      <c r="C300" s="8">
        <f t="shared" si="37"/>
        <v>2429.6379075226432</v>
      </c>
      <c r="D300" s="8">
        <f t="shared" si="32"/>
        <v>0.14186568352214096</v>
      </c>
      <c r="E300" s="8">
        <f t="shared" si="33"/>
        <v>4.2735374217029607</v>
      </c>
      <c r="F300" s="8">
        <f t="shared" si="34"/>
        <v>7.2149692201297896E-2</v>
      </c>
      <c r="G300" s="9">
        <f t="shared" si="35"/>
        <v>2.5924399104470456E-4</v>
      </c>
      <c r="H300" s="8">
        <f t="shared" si="38"/>
        <v>4.0595220459795218</v>
      </c>
      <c r="I300" s="9">
        <f t="shared" si="39"/>
        <v>4.0597812899705668</v>
      </c>
    </row>
    <row r="301" spans="1:9" x14ac:dyDescent="0.35">
      <c r="A301" s="8"/>
      <c r="B301" s="8">
        <f t="shared" si="36"/>
        <v>394.35430493495647</v>
      </c>
      <c r="C301" s="8">
        <f t="shared" si="37"/>
        <v>2477.8011745903368</v>
      </c>
      <c r="D301" s="8">
        <f t="shared" si="32"/>
        <v>0.14745053789434395</v>
      </c>
      <c r="E301" s="8">
        <f t="shared" si="33"/>
        <v>4.1675585393816474</v>
      </c>
      <c r="F301" s="8">
        <f t="shared" si="34"/>
        <v>6.9394145921384168E-2</v>
      </c>
      <c r="G301" s="9">
        <f t="shared" si="35"/>
        <v>2.6962364712737597E-4</v>
      </c>
      <c r="H301" s="8">
        <f t="shared" si="38"/>
        <v>3.9507138555659189</v>
      </c>
      <c r="I301" s="9">
        <f t="shared" si="39"/>
        <v>3.9509834792130465</v>
      </c>
    </row>
    <row r="302" spans="1:9" x14ac:dyDescent="0.35">
      <c r="A302" s="8"/>
      <c r="B302" s="8">
        <f t="shared" si="36"/>
        <v>402.19769170934461</v>
      </c>
      <c r="C302" s="8">
        <f t="shared" si="37"/>
        <v>2527.0826271296987</v>
      </c>
      <c r="D302" s="8">
        <f t="shared" si="32"/>
        <v>0.15327087626782868</v>
      </c>
      <c r="E302" s="8">
        <f t="shared" si="33"/>
        <v>4.0628200459099579</v>
      </c>
      <c r="F302" s="8">
        <f t="shared" si="34"/>
        <v>6.6734466215301408E-2</v>
      </c>
      <c r="G302" s="9">
        <f t="shared" si="35"/>
        <v>2.8045514568409373E-4</v>
      </c>
      <c r="H302" s="8">
        <f t="shared" si="38"/>
        <v>3.8428147034268281</v>
      </c>
      <c r="I302" s="9">
        <f t="shared" si="39"/>
        <v>3.8430951585725124</v>
      </c>
    </row>
    <row r="303" spans="1:9" x14ac:dyDescent="0.35">
      <c r="A303" s="8"/>
      <c r="B303" s="8">
        <f t="shared" si="36"/>
        <v>410.22369488481922</v>
      </c>
      <c r="C303" s="8">
        <f t="shared" si="37"/>
        <v>2577.5114923572178</v>
      </c>
      <c r="D303" s="8">
        <f t="shared" si="32"/>
        <v>0.15933707754993931</v>
      </c>
      <c r="E303" s="8">
        <f t="shared" si="33"/>
        <v>3.9593507324233808</v>
      </c>
      <c r="F303" s="8">
        <f t="shared" si="34"/>
        <v>6.4167706214353484E-2</v>
      </c>
      <c r="G303" s="9">
        <f t="shared" si="35"/>
        <v>2.9175961949196282E-4</v>
      </c>
      <c r="H303" s="8">
        <f t="shared" si="38"/>
        <v>3.735845948659088</v>
      </c>
      <c r="I303" s="9">
        <f t="shared" si="39"/>
        <v>3.73613770827858</v>
      </c>
    </row>
    <row r="304" spans="1:9" x14ac:dyDescent="0.35">
      <c r="A304" s="8"/>
      <c r="B304" s="8">
        <f t="shared" si="36"/>
        <v>418.43710011116076</v>
      </c>
      <c r="C304" s="8">
        <f t="shared" si="37"/>
        <v>2629.1178393972791</v>
      </c>
      <c r="D304" s="8">
        <f t="shared" si="32"/>
        <v>0.16565998355763589</v>
      </c>
      <c r="E304" s="8">
        <f t="shared" si="33"/>
        <v>3.8571786984872509</v>
      </c>
      <c r="F304" s="8">
        <f t="shared" si="34"/>
        <v>6.1690993777475285E-2</v>
      </c>
      <c r="G304" s="9">
        <f t="shared" si="35"/>
        <v>3.0355925425206543E-4</v>
      </c>
      <c r="H304" s="8">
        <f t="shared" si="38"/>
        <v>3.6298277211521395</v>
      </c>
      <c r="I304" s="9">
        <f t="shared" si="39"/>
        <v>3.6301312804063914</v>
      </c>
    </row>
    <row r="305" spans="1:9" x14ac:dyDescent="0.35">
      <c r="A305" s="8"/>
      <c r="B305" s="8">
        <f t="shared" si="36"/>
        <v>426.84283122601721</v>
      </c>
      <c r="C305" s="8">
        <f t="shared" si="37"/>
        <v>2681.932605634247</v>
      </c>
      <c r="D305" s="8">
        <f t="shared" si="32"/>
        <v>0.1722509187243032</v>
      </c>
      <c r="E305" s="8">
        <f t="shared" si="33"/>
        <v>3.7563312815681433</v>
      </c>
      <c r="F305" s="8">
        <f t="shared" si="34"/>
        <v>5.9301530263342256E-2</v>
      </c>
      <c r="G305" s="9">
        <f t="shared" si="35"/>
        <v>3.1587734410668471E-4</v>
      </c>
      <c r="H305" s="8">
        <f t="shared" si="38"/>
        <v>3.5247788325804978</v>
      </c>
      <c r="I305" s="9">
        <f t="shared" si="39"/>
        <v>3.5250947099246046</v>
      </c>
    </row>
    <row r="306" spans="1:9" x14ac:dyDescent="0.35">
      <c r="A306" s="8"/>
      <c r="B306" s="8">
        <f t="shared" si="36"/>
        <v>435.44595459016062</v>
      </c>
      <c r="C306" s="8">
        <f t="shared" si="37"/>
        <v>2735.9876239516866</v>
      </c>
      <c r="D306" s="8">
        <f t="shared" si="32"/>
        <v>0.17912171049188291</v>
      </c>
      <c r="E306" s="8">
        <f t="shared" si="33"/>
        <v>3.6568349868066092</v>
      </c>
      <c r="F306" s="8">
        <f t="shared" si="34"/>
        <v>5.6996589291035391E-2</v>
      </c>
      <c r="G306" s="9">
        <f t="shared" si="35"/>
        <v>3.287383502526296E-4</v>
      </c>
      <c r="H306" s="8">
        <f t="shared" si="38"/>
        <v>3.4207166870236909</v>
      </c>
      <c r="I306" s="9">
        <f t="shared" si="39"/>
        <v>3.4210454253739435</v>
      </c>
    </row>
    <row r="307" spans="1:9" x14ac:dyDescent="0.35">
      <c r="A307" s="8"/>
      <c r="B307" s="8">
        <f t="shared" si="36"/>
        <v>444.25168356902662</v>
      </c>
      <c r="C307" s="8">
        <f t="shared" si="37"/>
        <v>2791.3156508907027</v>
      </c>
      <c r="D307" s="8">
        <f t="shared" si="32"/>
        <v>0.18628471039338174</v>
      </c>
      <c r="E307" s="8">
        <f t="shared" si="33"/>
        <v>3.5587154174568703</v>
      </c>
      <c r="F307" s="8">
        <f t="shared" si="34"/>
        <v>5.4773515491337361E-2</v>
      </c>
      <c r="G307" s="9">
        <f t="shared" si="35"/>
        <v>3.4216796280452333E-4</v>
      </c>
      <c r="H307" s="8">
        <f t="shared" si="38"/>
        <v>3.3176571915721511</v>
      </c>
      <c r="I307" s="9">
        <f t="shared" si="39"/>
        <v>3.3179993595349555</v>
      </c>
    </row>
    <row r="308" spans="1:9" x14ac:dyDescent="0.35">
      <c r="A308" s="8"/>
      <c r="B308" s="8">
        <f t="shared" si="36"/>
        <v>453.26538316579325</v>
      </c>
      <c r="C308" s="8">
        <f t="shared" si="37"/>
        <v>2847.9503957604375</v>
      </c>
      <c r="D308" s="8">
        <f t="shared" si="32"/>
        <v>0.19375281582831577</v>
      </c>
      <c r="E308" s="8">
        <f t="shared" si="33"/>
        <v>3.4619972063705089</v>
      </c>
      <c r="F308" s="8">
        <f t="shared" si="34"/>
        <v>5.2629723250674734E-2</v>
      </c>
      <c r="G308" s="9">
        <f t="shared" si="35"/>
        <v>3.5619316611876629E-4</v>
      </c>
      <c r="H308" s="8">
        <f t="shared" si="38"/>
        <v>3.215614667291518</v>
      </c>
      <c r="I308" s="9">
        <f t="shared" si="39"/>
        <v>3.2159708604576367</v>
      </c>
    </row>
    <row r="309" spans="1:9" x14ac:dyDescent="0.35">
      <c r="A309" s="8"/>
      <c r="B309" s="8">
        <f t="shared" si="36"/>
        <v>462.49257481147424</v>
      </c>
      <c r="C309" s="8">
        <f t="shared" si="37"/>
        <v>2905.9265507351106</v>
      </c>
      <c r="D309" s="8">
        <f t="shared" si="32"/>
        <v>0.20153949253077824</v>
      </c>
      <c r="E309" s="8">
        <f t="shared" si="33"/>
        <v>3.366703948909096</v>
      </c>
      <c r="F309" s="8">
        <f t="shared" si="34"/>
        <v>5.0562695449562531E-2</v>
      </c>
      <c r="G309" s="9">
        <f t="shared" si="35"/>
        <v>3.7084230776954832E-4</v>
      </c>
      <c r="H309" s="8">
        <f t="shared" si="38"/>
        <v>3.1146017609287551</v>
      </c>
      <c r="I309" s="9">
        <f t="shared" si="39"/>
        <v>3.1149726032365246</v>
      </c>
    </row>
    <row r="310" spans="1:9" x14ac:dyDescent="0.35">
      <c r="A310" s="8"/>
      <c r="B310" s="8">
        <f t="shared" si="36"/>
        <v>471.9389413177023</v>
      </c>
      <c r="C310" s="8">
        <f t="shared" si="37"/>
        <v>2965.2798219732758</v>
      </c>
      <c r="D310" s="8">
        <f t="shared" si="32"/>
        <v>0.2096587977266347</v>
      </c>
      <c r="E310" s="8">
        <f t="shared" si="33"/>
        <v>3.2728581376754473</v>
      </c>
      <c r="F310" s="8">
        <f t="shared" si="34"/>
        <v>4.8569982197356587E-2</v>
      </c>
      <c r="G310" s="9">
        <f t="shared" si="35"/>
        <v>3.8614517139426598E-4</v>
      </c>
      <c r="H310" s="8">
        <f t="shared" si="38"/>
        <v>3.0146293577514562</v>
      </c>
      <c r="I310" s="9">
        <f t="shared" si="39"/>
        <v>3.0150155029228505</v>
      </c>
    </row>
    <row r="311" spans="1:9" x14ac:dyDescent="0.35">
      <c r="A311" s="8"/>
      <c r="B311" s="8">
        <f t="shared" si="36"/>
        <v>481.61033199809413</v>
      </c>
      <c r="C311" s="8">
        <f t="shared" si="37"/>
        <v>3026.0469617963076</v>
      </c>
      <c r="D311" s="8">
        <f t="shared" si="32"/>
        <v>0.2181254039726285</v>
      </c>
      <c r="E311" s="8">
        <f t="shared" si="33"/>
        <v>3.180481099454413</v>
      </c>
      <c r="F311" s="8">
        <f t="shared" si="34"/>
        <v>4.6649199565003886E-2</v>
      </c>
      <c r="G311" s="9">
        <f t="shared" si="35"/>
        <v>4.0213305363431768E-4</v>
      </c>
      <c r="H311" s="8">
        <f t="shared" si="38"/>
        <v>2.9157064959167807</v>
      </c>
      <c r="I311" s="9">
        <f t="shared" si="39"/>
        <v>2.9161086289704148</v>
      </c>
    </row>
    <row r="312" spans="1:9" x14ac:dyDescent="0.35">
      <c r="A312" s="8"/>
      <c r="B312" s="8">
        <f t="shared" si="36"/>
        <v>491.51276796433001</v>
      </c>
      <c r="C312" s="8">
        <f t="shared" si="37"/>
        <v>3088.2658019646474</v>
      </c>
      <c r="D312" s="8">
        <f t="shared" si="32"/>
        <v>0.22695462366614572</v>
      </c>
      <c r="E312" s="8">
        <f t="shared" si="33"/>
        <v>3.0895929347513773</v>
      </c>
      <c r="F312" s="8">
        <f t="shared" si="34"/>
        <v>4.4798028317380237E-2</v>
      </c>
      <c r="G312" s="9">
        <f t="shared" si="35"/>
        <v>4.1883884541357356E-4</v>
      </c>
      <c r="H312" s="8">
        <f t="shared" si="38"/>
        <v>2.8178402827678517</v>
      </c>
      <c r="I312" s="9">
        <f t="shared" si="39"/>
        <v>2.8182591216132651</v>
      </c>
    </row>
    <row r="313" spans="1:9" x14ac:dyDescent="0.35">
      <c r="A313" s="8"/>
      <c r="B313" s="8">
        <f t="shared" si="36"/>
        <v>501.65244760329188</v>
      </c>
      <c r="C313" s="8">
        <f t="shared" si="37"/>
        <v>3151.9752880916808</v>
      </c>
      <c r="D313" s="8">
        <f t="shared" si="32"/>
        <v>0.23616243420974442</v>
      </c>
      <c r="E313" s="8">
        <f t="shared" si="33"/>
        <v>3.0002124603104412</v>
      </c>
      <c r="F313" s="8">
        <f t="shared" si="34"/>
        <v>4.3014212646730943E-2</v>
      </c>
      <c r="G313" s="9">
        <f t="shared" si="35"/>
        <v>4.3629711781313548E-4</v>
      </c>
      <c r="H313" s="8">
        <f t="shared" si="38"/>
        <v>2.7210358134539661</v>
      </c>
      <c r="I313" s="9">
        <f t="shared" si="39"/>
        <v>2.7214721105717792</v>
      </c>
    </row>
    <row r="314" spans="1:9" x14ac:dyDescent="0.35">
      <c r="A314" s="8"/>
      <c r="B314" s="8">
        <f t="shared" si="36"/>
        <v>512.03575224187568</v>
      </c>
      <c r="C314" s="8">
        <f t="shared" si="37"/>
        <v>3217.2155152368</v>
      </c>
      <c r="D314" s="8">
        <f t="shared" si="32"/>
        <v>0.24576550380945178</v>
      </c>
      <c r="E314" s="8">
        <f t="shared" si="33"/>
        <v>2.9123571549836091</v>
      </c>
      <c r="F314" s="8">
        <f t="shared" si="34"/>
        <v>4.1295558908627315E-2</v>
      </c>
      <c r="G314" s="9">
        <f t="shared" si="35"/>
        <v>4.5454421280670355E-4</v>
      </c>
      <c r="H314" s="8">
        <f t="shared" si="38"/>
        <v>2.62529609226553</v>
      </c>
      <c r="I314" s="9">
        <f t="shared" si="39"/>
        <v>2.6257506364783367</v>
      </c>
    </row>
    <row r="315" spans="1:9" x14ac:dyDescent="0.35">
      <c r="A315" s="8"/>
      <c r="B315" s="8">
        <f t="shared" si="36"/>
        <v>522.66925200633034</v>
      </c>
      <c r="C315" s="8">
        <f t="shared" si="37"/>
        <v>3284.0277647207195</v>
      </c>
      <c r="D315" s="8">
        <f t="shared" si="32"/>
        <v>0.25578121788016173</v>
      </c>
      <c r="E315" s="8">
        <f t="shared" si="33"/>
        <v>2.8260431093080971</v>
      </c>
      <c r="F315" s="8">
        <f t="shared" si="34"/>
        <v>3.9639934361790377E-2</v>
      </c>
      <c r="G315" s="9">
        <f t="shared" si="35"/>
        <v>4.7361833915741535E-4</v>
      </c>
      <c r="H315" s="8">
        <f t="shared" si="38"/>
        <v>2.530621957066145</v>
      </c>
      <c r="I315" s="9">
        <f t="shared" si="39"/>
        <v>2.5310955754053026</v>
      </c>
    </row>
    <row r="316" spans="1:9" x14ac:dyDescent="0.35">
      <c r="A316" s="8"/>
      <c r="B316" s="8">
        <f t="shared" si="36"/>
        <v>533.55971188324918</v>
      </c>
      <c r="C316" s="8">
        <f t="shared" si="37"/>
        <v>3352.4545422078045</v>
      </c>
      <c r="D316" s="8">
        <f t="shared" si="32"/>
        <v>0.26622770602515589</v>
      </c>
      <c r="E316" s="8">
        <f t="shared" si="33"/>
        <v>2.7412849791305232</v>
      </c>
      <c r="F316" s="8">
        <f t="shared" si="34"/>
        <v>3.8045265913008816E-2</v>
      </c>
      <c r="G316" s="9">
        <f t="shared" si="35"/>
        <v>4.9355967376920533E-4</v>
      </c>
      <c r="H316" s="8">
        <f t="shared" si="38"/>
        <v>2.4370120071923584</v>
      </c>
      <c r="I316" s="9">
        <f t="shared" si="39"/>
        <v>2.4375055668661276</v>
      </c>
    </row>
    <row r="317" spans="1:9" x14ac:dyDescent="0.35">
      <c r="A317" s="8"/>
      <c r="B317" s="8">
        <f t="shared" si="36"/>
        <v>544.7140979896119</v>
      </c>
      <c r="C317" s="8">
        <f t="shared" si="37"/>
        <v>3422.5396171019111</v>
      </c>
      <c r="D317" s="8">
        <f t="shared" si="32"/>
        <v>0.27712386954985552</v>
      </c>
      <c r="E317" s="8">
        <f t="shared" si="33"/>
        <v>2.658095943594601</v>
      </c>
      <c r="F317" s="8">
        <f t="shared" si="34"/>
        <v>3.6509538868356055E-2</v>
      </c>
      <c r="G317" s="9">
        <f t="shared" si="35"/>
        <v>5.1441046882997688E-4</v>
      </c>
      <c r="H317" s="8">
        <f t="shared" si="38"/>
        <v>2.3444625351763895</v>
      </c>
      <c r="I317" s="9">
        <f t="shared" si="39"/>
        <v>2.3449769456452194</v>
      </c>
    </row>
    <row r="318" spans="1:9" x14ac:dyDescent="0.35">
      <c r="A318" s="8"/>
      <c r="B318" s="8">
        <f t="shared" si="36"/>
        <v>556.13958405957351</v>
      </c>
      <c r="C318" s="8">
        <f t="shared" si="37"/>
        <v>3494.3280633040786</v>
      </c>
      <c r="D318" s="8">
        <f t="shared" si="32"/>
        <v>0.28848940946231905</v>
      </c>
      <c r="E318" s="8">
        <f t="shared" si="33"/>
        <v>2.5764876677831152</v>
      </c>
      <c r="F318" s="8">
        <f t="shared" si="34"/>
        <v>3.5030795691785001E-2</v>
      </c>
      <c r="G318" s="9">
        <f t="shared" si="35"/>
        <v>5.3621516508374652E-4</v>
      </c>
      <c r="H318" s="8">
        <f t="shared" si="38"/>
        <v>2.2529674626290115</v>
      </c>
      <c r="I318" s="9">
        <f t="shared" si="39"/>
        <v>2.2535036777940953</v>
      </c>
    </row>
    <row r="319" spans="1:9" x14ac:dyDescent="0.35">
      <c r="A319" s="8"/>
      <c r="B319" s="8">
        <f t="shared" si="36"/>
        <v>567.84355815598144</v>
      </c>
      <c r="C319" s="8">
        <f t="shared" si="37"/>
        <v>3567.8663013822393</v>
      </c>
      <c r="D319" s="8">
        <f t="shared" si="32"/>
        <v>0.30034485490466123</v>
      </c>
      <c r="E319" s="8">
        <f t="shared" si="33"/>
        <v>2.4964702702758137</v>
      </c>
      <c r="F319" s="8">
        <f t="shared" si="34"/>
        <v>3.3607134772131078E-2</v>
      </c>
      <c r="G319" s="9">
        <f t="shared" si="35"/>
        <v>5.5902051161217593E-4</v>
      </c>
      <c r="H319" s="8">
        <f t="shared" si="38"/>
        <v>2.1625182805990213</v>
      </c>
      <c r="I319" s="9">
        <f t="shared" si="39"/>
        <v>2.1630773011106337</v>
      </c>
    </row>
    <row r="320" spans="1:9" x14ac:dyDescent="0.35">
      <c r="A320" s="8"/>
      <c r="B320" s="8">
        <f t="shared" si="36"/>
        <v>579.83362961492901</v>
      </c>
      <c r="C320" s="8">
        <f t="shared" si="37"/>
        <v>3643.2021422051321</v>
      </c>
      <c r="D320" s="8">
        <f t="shared" si="32"/>
        <v>0.31271159195049797</v>
      </c>
      <c r="E320" s="8">
        <f t="shared" si="33"/>
        <v>2.4180522958523794</v>
      </c>
      <c r="F320" s="8">
        <f t="shared" si="34"/>
        <v>3.2236709199485694E-2</v>
      </c>
      <c r="G320" s="9">
        <f t="shared" si="35"/>
        <v>5.8287569249320954E-4</v>
      </c>
      <c r="H320" s="8">
        <f t="shared" si="38"/>
        <v>2.0731039947023957</v>
      </c>
      <c r="I320" s="9">
        <f t="shared" si="39"/>
        <v>2.073686870394889</v>
      </c>
    </row>
    <row r="321" spans="1:9" x14ac:dyDescent="0.35">
      <c r="A321" s="8"/>
      <c r="B321" s="8">
        <f t="shared" si="36"/>
        <v>592.11763623195623</v>
      </c>
      <c r="C321" s="8">
        <f t="shared" si="37"/>
        <v>3720.3848320945344</v>
      </c>
      <c r="D321" s="8">
        <f t="shared" si="32"/>
        <v>0.32561189269367358</v>
      </c>
      <c r="E321" s="8">
        <f t="shared" si="33"/>
        <v>2.3412406935346155</v>
      </c>
      <c r="F321" s="8">
        <f t="shared" si="34"/>
        <v>3.0917725551822192E-2</v>
      </c>
      <c r="G321" s="9">
        <f t="shared" si="35"/>
        <v>6.0783246077668253E-4</v>
      </c>
      <c r="H321" s="8">
        <f t="shared" si="38"/>
        <v>1.9847110752891197</v>
      </c>
      <c r="I321" s="9">
        <f t="shared" si="39"/>
        <v>1.9853189077498965</v>
      </c>
    </row>
    <row r="322" spans="1:9" x14ac:dyDescent="0.35">
      <c r="A322" s="8"/>
      <c r="B322" s="8">
        <f t="shared" si="36"/>
        <v>604.70365169889033</v>
      </c>
      <c r="C322" s="8">
        <f t="shared" si="37"/>
        <v>3799.4650995523098</v>
      </c>
      <c r="D322" s="8">
        <f t="shared" si="32"/>
        <v>0.33906894454287689</v>
      </c>
      <c r="E322" s="8">
        <f t="shared" si="33"/>
        <v>2.2660408001241579</v>
      </c>
      <c r="F322" s="8">
        <f t="shared" si="34"/>
        <v>2.9648442692688865E-2</v>
      </c>
      <c r="G322" s="9">
        <f t="shared" si="35"/>
        <v>6.3394528020788892E-4</v>
      </c>
      <c r="H322" s="8">
        <f t="shared" si="38"/>
        <v>1.8973234128885921</v>
      </c>
      <c r="I322" s="9">
        <f t="shared" si="39"/>
        <v>1.8979573581688001</v>
      </c>
    </row>
    <row r="323" spans="1:9" x14ac:dyDescent="0.35">
      <c r="A323" s="8"/>
      <c r="B323" s="8">
        <f t="shared" si="36"/>
        <v>617.59999330061009</v>
      </c>
      <c r="C323" s="8">
        <f t="shared" si="37"/>
        <v>3880.4952036206041</v>
      </c>
      <c r="D323" s="8">
        <f t="shared" si="32"/>
        <v>0.35310687962518933</v>
      </c>
      <c r="E323" s="8">
        <f t="shared" si="33"/>
        <v>2.1924563293528947</v>
      </c>
      <c r="F323" s="8">
        <f t="shared" si="34"/>
        <v>2.8427170580751719E-2</v>
      </c>
      <c r="G323" s="9">
        <f t="shared" si="35"/>
        <v>6.6127147515688319E-4</v>
      </c>
      <c r="H323" s="8">
        <f t="shared" si="38"/>
        <v>1.8109222791469537</v>
      </c>
      <c r="I323" s="9">
        <f t="shared" si="39"/>
        <v>1.8115835506221105</v>
      </c>
    </row>
    <row r="324" spans="1:9" x14ac:dyDescent="0.35">
      <c r="A324" s="8"/>
      <c r="B324" s="8">
        <f t="shared" si="36"/>
        <v>630.81522988143831</v>
      </c>
      <c r="C324" s="8">
        <f t="shared" si="37"/>
        <v>3963.5289839361662</v>
      </c>
      <c r="D324" s="8">
        <f t="shared" si="32"/>
        <v>0.36775080418932393</v>
      </c>
      <c r="E324" s="8">
        <f t="shared" si="33"/>
        <v>2.1204893667219804</v>
      </c>
      <c r="F324" s="8">
        <f t="shared" si="34"/>
        <v>2.7252269091864702E-2</v>
      </c>
      <c r="G324" s="9">
        <f t="shared" si="35"/>
        <v>6.8987138927372219E-4</v>
      </c>
      <c r="H324" s="8">
        <f t="shared" si="38"/>
        <v>1.7254862934407917</v>
      </c>
      <c r="I324" s="9">
        <f t="shared" si="39"/>
        <v>1.7261761648300655</v>
      </c>
    </row>
    <row r="325" spans="1:9" x14ac:dyDescent="0.35">
      <c r="A325" s="8"/>
      <c r="B325" s="8">
        <f t="shared" si="36"/>
        <v>644.35819009122633</v>
      </c>
      <c r="C325" s="8">
        <f t="shared" si="37"/>
        <v>4048.6219125420243</v>
      </c>
      <c r="D325" s="8">
        <f t="shared" si="32"/>
        <v>0.38302682788603937</v>
      </c>
      <c r="E325" s="8">
        <f t="shared" si="33"/>
        <v>2.0501403700635286</v>
      </c>
      <c r="F325" s="8">
        <f t="shared" si="34"/>
        <v>2.6122146854321904E-2</v>
      </c>
      <c r="G325" s="9">
        <f t="shared" si="35"/>
        <v>7.1980855338380054E-4</v>
      </c>
      <c r="H325" s="8">
        <f t="shared" si="38"/>
        <v>1.6409913953231672</v>
      </c>
      <c r="I325" s="9">
        <f t="shared" si="39"/>
        <v>1.6417112038765509</v>
      </c>
    </row>
    <row r="326" spans="1:9" x14ac:dyDescent="0.35">
      <c r="A326" s="8"/>
      <c r="B326" s="8">
        <f t="shared" si="36"/>
        <v>658.23797092158873</v>
      </c>
      <c r="C326" s="8">
        <f t="shared" si="37"/>
        <v>4135.8311475222299</v>
      </c>
      <c r="D326" s="8">
        <f t="shared" si="32"/>
        <v>0.39896209278914363</v>
      </c>
      <c r="E326" s="8">
        <f t="shared" si="33"/>
        <v>1.9814081758167656</v>
      </c>
      <c r="F326" s="8">
        <f t="shared" si="34"/>
        <v>2.5035260097882282E-2</v>
      </c>
      <c r="G326" s="9">
        <f t="shared" si="35"/>
        <v>7.5114986318727209E-4</v>
      </c>
      <c r="H326" s="8">
        <f t="shared" si="38"/>
        <v>1.5574108229297399</v>
      </c>
      <c r="I326" s="9">
        <f t="shared" si="39"/>
        <v>1.5581619727929272</v>
      </c>
    </row>
    <row r="327" spans="1:9" x14ac:dyDescent="0.35">
      <c r="A327" s="8"/>
      <c r="B327" s="8">
        <f t="shared" si="36"/>
        <v>672.46394654316327</v>
      </c>
      <c r="C327" s="8">
        <f t="shared" si="37"/>
        <v>4225.2155885280026</v>
      </c>
      <c r="D327" s="8">
        <f t="shared" si="32"/>
        <v>0.4155848020055477</v>
      </c>
      <c r="E327" s="8">
        <f t="shared" si="33"/>
        <v>1.9142900109681262</v>
      </c>
      <c r="F327" s="8">
        <f t="shared" si="34"/>
        <v>2.399011151710146E-2</v>
      </c>
      <c r="G327" s="9">
        <f t="shared" si="35"/>
        <v>7.8396576737443219E-4</v>
      </c>
      <c r="H327" s="8">
        <f t="shared" si="38"/>
        <v>1.474715097445477</v>
      </c>
      <c r="I327" s="9">
        <f t="shared" si="39"/>
        <v>1.4754990632128515</v>
      </c>
    </row>
    <row r="328" spans="1:9" x14ac:dyDescent="0.35">
      <c r="A328" s="8"/>
      <c r="B328" s="8">
        <f t="shared" si="36"/>
        <v>687.04577745522602</v>
      </c>
      <c r="C328" s="8">
        <f t="shared" si="37"/>
        <v>4316.8359342664517</v>
      </c>
      <c r="D328" s="8">
        <f t="shared" si="32"/>
        <v>0.43292424770706517</v>
      </c>
      <c r="E328" s="8">
        <f t="shared" si="33"/>
        <v>1.8487815105630958</v>
      </c>
      <c r="F328" s="8">
        <f t="shared" si="34"/>
        <v>2.2985249149450243E-2</v>
      </c>
      <c r="G328" s="9">
        <f t="shared" si="35"/>
        <v>8.1833046677723615E-4</v>
      </c>
      <c r="H328" s="8">
        <f t="shared" si="38"/>
        <v>1.3928720137065804</v>
      </c>
      <c r="I328" s="9">
        <f t="shared" si="39"/>
        <v>1.3936903441733577</v>
      </c>
    </row>
    <row r="329" spans="1:9" x14ac:dyDescent="0.35">
      <c r="A329" s="8"/>
      <c r="B329" s="8">
        <f t="shared" si="36"/>
        <v>701.99341995940256</v>
      </c>
      <c r="C329" s="8">
        <f t="shared" si="37"/>
        <v>4410.7547420256669</v>
      </c>
      <c r="D329" s="8">
        <f t="shared" si="32"/>
        <v>0.45101083840008371</v>
      </c>
      <c r="E329" s="8">
        <f t="shared" si="33"/>
        <v>1.7848767406573254</v>
      </c>
      <c r="F329" s="8">
        <f t="shared" si="34"/>
        <v>2.2019265268674801E-2</v>
      </c>
      <c r="G329" s="9">
        <f t="shared" si="35"/>
        <v>8.5432212525096728E-4</v>
      </c>
      <c r="H329" s="8">
        <f t="shared" si="38"/>
        <v>1.3118466369885668</v>
      </c>
      <c r="I329" s="9">
        <f t="shared" si="39"/>
        <v>1.3127009591138179</v>
      </c>
    </row>
    <row r="330" spans="1:9" x14ac:dyDescent="0.35">
      <c r="A330" s="8"/>
      <c r="B330" s="8">
        <f t="shared" si="36"/>
        <v>717.31713596970974</v>
      </c>
      <c r="C330" s="8">
        <f t="shared" si="37"/>
        <v>4507.0364893130218</v>
      </c>
      <c r="D330" s="8">
        <f t="shared" si="32"/>
        <v>0.4698761252318755</v>
      </c>
      <c r="E330" s="8">
        <f t="shared" si="33"/>
        <v>1.7225682265356979</v>
      </c>
      <c r="F330" s="8">
        <f t="shared" si="34"/>
        <v>2.109079529378162E-2</v>
      </c>
      <c r="G330" s="9">
        <f t="shared" si="35"/>
        <v>8.920230929969536E-4</v>
      </c>
      <c r="H330" s="8">
        <f t="shared" si="38"/>
        <v>1.2316013060100408</v>
      </c>
      <c r="I330" s="9">
        <f t="shared" si="39"/>
        <v>1.2324933291030378</v>
      </c>
    </row>
    <row r="331" spans="1:9" x14ac:dyDescent="0.35">
      <c r="A331" s="8"/>
      <c r="B331" s="8">
        <f t="shared" si="36"/>
        <v>733.0275031716576</v>
      </c>
      <c r="C331" s="8">
        <f t="shared" si="37"/>
        <v>4605.7476376866962</v>
      </c>
      <c r="D331" s="8">
        <f t="shared" si="32"/>
        <v>0.48955282711441889</v>
      </c>
      <c r="E331" s="8">
        <f t="shared" si="33"/>
        <v>1.6618469859913056</v>
      </c>
      <c r="F331" s="8">
        <f t="shared" si="34"/>
        <v>2.0198516713998974E-2</v>
      </c>
      <c r="G331" s="9">
        <f t="shared" si="35"/>
        <v>9.3152014309650874E-4</v>
      </c>
      <c r="H331" s="8">
        <f t="shared" si="38"/>
        <v>1.1520956421628876</v>
      </c>
      <c r="I331" s="9">
        <f t="shared" si="39"/>
        <v>1.1530271623059842</v>
      </c>
    </row>
    <row r="332" spans="1:9" x14ac:dyDescent="0.35">
      <c r="A332" s="8"/>
      <c r="B332" s="8">
        <f t="shared" si="36"/>
        <v>749.13542554363141</v>
      </c>
      <c r="C332" s="8">
        <f t="shared" si="37"/>
        <v>4706.9566988634715</v>
      </c>
      <c r="D332" s="8">
        <f t="shared" ref="D332:D395" si="40">10*LOG(1+(C332*$C$4)^2)</f>
        <v>0.51007485442800149</v>
      </c>
      <c r="E332" s="8">
        <f t="shared" ref="E332:E395" si="41">10*LOG(1+1/(C332*$C$5)^2)</f>
        <v>1.6027025674223396</v>
      </c>
      <c r="F332" s="8">
        <f t="shared" ref="F332:F395" si="42">10*LOG(1+1/(C332*$C$6)^2)</f>
        <v>1.9341148030035501E-2</v>
      </c>
      <c r="G332" s="9">
        <f t="shared" ref="G332:G395" si="43">10*LOG(1+(C332*$C$7)^2)</f>
        <v>9.729047220816123E-4</v>
      </c>
      <c r="H332" s="8">
        <f t="shared" si="38"/>
        <v>1.0732865649643026</v>
      </c>
      <c r="I332" s="9">
        <f t="shared" si="39"/>
        <v>1.0742594696863843</v>
      </c>
    </row>
    <row r="333" spans="1:9" x14ac:dyDescent="0.35">
      <c r="A333" s="8"/>
      <c r="B333" s="8">
        <f t="shared" ref="B333:B396" si="44">10^(10^(ROW(B322)/700))</f>
        <v>765.65214425430611</v>
      </c>
      <c r="C333" s="8">
        <f t="shared" ref="C333:C396" si="45">2*PI()*B333</f>
        <v>4810.7343031892015</v>
      </c>
      <c r="D333" s="8">
        <f t="shared" si="40"/>
        <v>0.53147733104789396</v>
      </c>
      <c r="E333" s="8">
        <f t="shared" si="41"/>
        <v>1.5451230924737394</v>
      </c>
      <c r="F333" s="8">
        <f t="shared" si="42"/>
        <v>1.851744771188929E-2</v>
      </c>
      <c r="G333" s="9">
        <f t="shared" si="43"/>
        <v>1.0162732153913177E-3</v>
      </c>
      <c r="H333" s="8">
        <f t="shared" ref="H333:H396" si="46">E333-D333-F333</f>
        <v>0.99512831371395616</v>
      </c>
      <c r="I333" s="9">
        <f t="shared" ref="I333:I396" si="47">H333+G333</f>
        <v>0.99614458692934749</v>
      </c>
    </row>
    <row r="334" spans="1:9" x14ac:dyDescent="0.35">
      <c r="A334" s="8"/>
      <c r="B334" s="8">
        <f t="shared" si="44"/>
        <v>782.58924895042821</v>
      </c>
      <c r="C334" s="8">
        <f t="shared" si="45"/>
        <v>4917.1532705620384</v>
      </c>
      <c r="D334" s="8">
        <f t="shared" si="40"/>
        <v>0.55379661441817252</v>
      </c>
      <c r="E334" s="8">
        <f t="shared" si="41"/>
        <v>1.489095302922445</v>
      </c>
      <c r="F334" s="8">
        <f t="shared" si="42"/>
        <v>1.7726213173465247E-2</v>
      </c>
      <c r="G334" s="9">
        <f t="shared" si="43"/>
        <v>1.0617272286701403E-3</v>
      </c>
      <c r="H334" s="8">
        <f t="shared" si="46"/>
        <v>0.91757247533080721</v>
      </c>
      <c r="I334" s="9">
        <f t="shared" si="47"/>
        <v>0.91863420255947736</v>
      </c>
    </row>
    <row r="335" spans="1:9" x14ac:dyDescent="0.35">
      <c r="A335" s="8"/>
      <c r="B335" s="8">
        <f t="shared" si="44"/>
        <v>799.95868944982431</v>
      </c>
      <c r="C335" s="8">
        <f t="shared" si="45"/>
        <v>5026.2886839017738</v>
      </c>
      <c r="D335" s="8">
        <f t="shared" si="40"/>
        <v>0.57707031337730041</v>
      </c>
      <c r="E335" s="8">
        <f t="shared" si="41"/>
        <v>1.4346046114809574</v>
      </c>
      <c r="F335" s="8">
        <f t="shared" si="42"/>
        <v>1.6966279764186298E-2</v>
      </c>
      <c r="G335" s="9">
        <f t="shared" si="43"/>
        <v>1.1093738858629276E-3</v>
      </c>
      <c r="H335" s="8">
        <f t="shared" si="46"/>
        <v>0.8405680183394707</v>
      </c>
      <c r="I335" s="9">
        <f t="shared" si="47"/>
        <v>0.84167739222533366</v>
      </c>
    </row>
    <row r="336" spans="1:9" x14ac:dyDescent="0.35">
      <c r="A336" s="8"/>
      <c r="B336" s="8">
        <f t="shared" si="44"/>
        <v>817.77278785515477</v>
      </c>
      <c r="C336" s="8">
        <f t="shared" si="45"/>
        <v>5138.2179652627974</v>
      </c>
      <c r="D336" s="8">
        <f t="shared" si="40"/>
        <v>0.60133730342089131</v>
      </c>
      <c r="E336" s="8">
        <f t="shared" si="41"/>
        <v>1.3816351561731166</v>
      </c>
      <c r="F336" s="8">
        <f t="shared" si="42"/>
        <v>1.6236519777759896E-2</v>
      </c>
      <c r="G336" s="9">
        <f t="shared" si="43"/>
        <v>1.1593261451822605E-3</v>
      </c>
      <c r="H336" s="8">
        <f t="shared" si="46"/>
        <v>0.76406133297446543</v>
      </c>
      <c r="I336" s="9">
        <f t="shared" si="47"/>
        <v>0.76522065911964765</v>
      </c>
    </row>
    <row r="337" spans="1:9" x14ac:dyDescent="0.35">
      <c r="A337" s="8"/>
      <c r="B337" s="8">
        <f t="shared" si="44"/>
        <v>836.04425110451336</v>
      </c>
      <c r="C337" s="8">
        <f t="shared" si="45"/>
        <v>5253.0209546918386</v>
      </c>
      <c r="D337" s="8">
        <f t="shared" si="40"/>
        <v>0.62663773906811782</v>
      </c>
      <c r="E337" s="8">
        <f t="shared" si="41"/>
        <v>1.3301698579194126</v>
      </c>
      <c r="F337" s="8">
        <f t="shared" si="42"/>
        <v>1.553584147826083E-2</v>
      </c>
      <c r="G337" s="9">
        <f t="shared" si="43"/>
        <v>1.2117031340408025E-3</v>
      </c>
      <c r="H337" s="8">
        <f t="shared" si="46"/>
        <v>0.68799627737303393</v>
      </c>
      <c r="I337" s="9">
        <f t="shared" si="47"/>
        <v>0.68920798050707477</v>
      </c>
    </row>
    <row r="338" spans="1:9" x14ac:dyDescent="0.35">
      <c r="A338" s="8"/>
      <c r="B338" s="8">
        <f t="shared" si="44"/>
        <v>854.78618397565538</v>
      </c>
      <c r="C338" s="8">
        <f t="shared" si="45"/>
        <v>5370.779991935945</v>
      </c>
      <c r="D338" s="8">
        <f t="shared" si="40"/>
        <v>0.65301306297998951</v>
      </c>
      <c r="E338" s="8">
        <f t="shared" si="41"/>
        <v>1.2801904809563127</v>
      </c>
      <c r="F338" s="8">
        <f t="shared" si="42"/>
        <v>1.4863188143605922E-2</v>
      </c>
      <c r="G338" s="9">
        <f t="shared" si="43"/>
        <v>1.2666305041661981E-3</v>
      </c>
      <c r="H338" s="8">
        <f t="shared" si="46"/>
        <v>0.61231422983271733</v>
      </c>
      <c r="I338" s="9">
        <f t="shared" si="47"/>
        <v>0.61358086033688353</v>
      </c>
    </row>
    <row r="339" spans="1:9" x14ac:dyDescent="0.35">
      <c r="A339" s="8"/>
      <c r="B339" s="8">
        <f t="shared" si="44"/>
        <v>874.01210256128229</v>
      </c>
      <c r="C339" s="8">
        <f t="shared" si="45"/>
        <v>5491.5800011101865</v>
      </c>
      <c r="D339" s="8">
        <f t="shared" si="40"/>
        <v>0.68050601146039513</v>
      </c>
      <c r="E339" s="8">
        <f t="shared" si="41"/>
        <v>1.2316776957053786</v>
      </c>
      <c r="F339" s="8">
        <f t="shared" si="42"/>
        <v>1.4217537126521899E-2</v>
      </c>
      <c r="G339" s="9">
        <f t="shared" si="43"/>
        <v>1.3242408081428447E-3</v>
      </c>
      <c r="H339" s="8">
        <f t="shared" si="46"/>
        <v>0.53695414711846157</v>
      </c>
      <c r="I339" s="9">
        <f t="shared" si="47"/>
        <v>0.53827838792660443</v>
      </c>
    </row>
    <row r="340" spans="1:9" x14ac:dyDescent="0.35">
      <c r="A340" s="8"/>
      <c r="B340" s="8">
        <f t="shared" si="44"/>
        <v>893.7359482335969</v>
      </c>
      <c r="C340" s="8">
        <f t="shared" si="45"/>
        <v>5615.5085784395515</v>
      </c>
      <c r="D340" s="8">
        <f t="shared" si="40"/>
        <v>0.70916061595499025</v>
      </c>
      <c r="E340" s="8">
        <f t="shared" si="41"/>
        <v>1.1846111437028892</v>
      </c>
      <c r="F340" s="8">
        <f t="shared" si="42"/>
        <v>1.3597898933051288E-2</v>
      </c>
      <c r="G340" s="9">
        <f t="shared" si="43"/>
        <v>1.3846738987497702E-3</v>
      </c>
      <c r="H340" s="8">
        <f t="shared" si="46"/>
        <v>0.46185262881484768</v>
      </c>
      <c r="I340" s="9">
        <f t="shared" si="47"/>
        <v>0.46323730271359742</v>
      </c>
    </row>
    <row r="341" spans="1:9" x14ac:dyDescent="0.35">
      <c r="A341" s="8"/>
      <c r="B341" s="8">
        <f t="shared" si="44"/>
        <v>913.9721021169687</v>
      </c>
      <c r="C341" s="8">
        <f t="shared" si="45"/>
        <v>5742.6560831933784</v>
      </c>
      <c r="D341" s="8">
        <f t="shared" si="40"/>
        <v>0.73902220014863795</v>
      </c>
      <c r="E341" s="8">
        <f t="shared" si="41"/>
        <v>1.1389695041999504</v>
      </c>
      <c r="F341" s="8">
        <f t="shared" si="42"/>
        <v>1.3003316318615796E-2</v>
      </c>
      <c r="G341" s="9">
        <f t="shared" si="43"/>
        <v>1.4480773525191737E-3</v>
      </c>
      <c r="H341" s="8">
        <f t="shared" si="46"/>
        <v>0.38694398773269661</v>
      </c>
      <c r="I341" s="9">
        <f t="shared" si="47"/>
        <v>0.38839206508521579</v>
      </c>
    </row>
    <row r="342" spans="1:9" x14ac:dyDescent="0.35">
      <c r="A342" s="8"/>
      <c r="B342" s="8">
        <f t="shared" si="44"/>
        <v>934.7354000884402</v>
      </c>
      <c r="C342" s="8">
        <f t="shared" si="45"/>
        <v>5873.1157319363192</v>
      </c>
      <c r="D342" s="8">
        <f t="shared" si="40"/>
        <v>0.77013737225032863</v>
      </c>
      <c r="E342" s="8">
        <f t="shared" si="41"/>
        <v>1.09473056204537</v>
      </c>
      <c r="F342" s="8">
        <f t="shared" si="42"/>
        <v>1.2432863401664516E-2</v>
      </c>
      <c r="G342" s="9">
        <f t="shared" si="43"/>
        <v>1.5146069190599342E-3</v>
      </c>
      <c r="H342" s="8">
        <f t="shared" si="46"/>
        <v>0.31216032639337687</v>
      </c>
      <c r="I342" s="9">
        <f t="shared" si="47"/>
        <v>0.31367493331243679</v>
      </c>
    </row>
    <row r="343" spans="1:9" x14ac:dyDescent="0.35">
      <c r="A343" s="8"/>
      <c r="B343" s="8">
        <f t="shared" si="44"/>
        <v>956.04114832654238</v>
      </c>
      <c r="C343" s="8">
        <f t="shared" si="45"/>
        <v>6006.9836962244308</v>
      </c>
      <c r="D343" s="8">
        <f t="shared" si="40"/>
        <v>0.802554012045122</v>
      </c>
      <c r="E343" s="8">
        <f t="shared" si="41"/>
        <v>1.0518712764698765</v>
      </c>
      <c r="F343" s="8">
        <f t="shared" si="42"/>
        <v>1.1885644794857667E-2</v>
      </c>
      <c r="G343" s="9">
        <f t="shared" si="43"/>
        <v>1.5844269977838821E-3</v>
      </c>
      <c r="H343" s="8">
        <f t="shared" si="46"/>
        <v>0.2374316196298969</v>
      </c>
      <c r="I343" s="9">
        <f t="shared" si="47"/>
        <v>0.23901604662768078</v>
      </c>
    </row>
    <row r="344" spans="1:9" x14ac:dyDescent="0.35">
      <c r="A344" s="8"/>
      <c r="B344" s="8">
        <f t="shared" si="44"/>
        <v>977.90513942971984</v>
      </c>
      <c r="C344" s="8">
        <f t="shared" si="45"/>
        <v>6144.3592038802208</v>
      </c>
      <c r="D344" s="8">
        <f t="shared" si="40"/>
        <v>0.83632125228657528</v>
      </c>
      <c r="E344" s="8">
        <f t="shared" si="41"/>
        <v>1.0103678503995501</v>
      </c>
      <c r="F344" s="8">
        <f t="shared" si="42"/>
        <v>1.1360794753781595E-2</v>
      </c>
      <c r="G344" s="9">
        <f t="shared" si="43"/>
        <v>1.6577111437591507E-3</v>
      </c>
      <c r="H344" s="8">
        <f t="shared" si="46"/>
        <v>0.16268580335919325</v>
      </c>
      <c r="I344" s="9">
        <f t="shared" si="47"/>
        <v>0.1643435145029524</v>
      </c>
    </row>
    <row r="345" spans="1:9" x14ac:dyDescent="0.35">
      <c r="A345" s="8"/>
      <c r="B345" s="8">
        <f t="shared" si="44"/>
        <v>1000.3436691266163</v>
      </c>
      <c r="C345" s="8">
        <f t="shared" si="45"/>
        <v>6285.3446439864729</v>
      </c>
      <c r="D345" s="8">
        <f t="shared" si="40"/>
        <v>0.871489454000963</v>
      </c>
      <c r="E345" s="8">
        <f t="shared" si="41"/>
        <v>0.97019579993847649</v>
      </c>
      <c r="F345" s="8">
        <f t="shared" si="42"/>
        <v>1.0857476343116502E-2</v>
      </c>
      <c r="G345" s="9">
        <f t="shared" si="43"/>
        <v>1.7346426045763779E-3</v>
      </c>
      <c r="H345" s="8">
        <f t="shared" si="46"/>
        <v>8.7848869594396986E-2</v>
      </c>
      <c r="I345" s="9">
        <f t="shared" si="47"/>
        <v>8.958351219897337E-2</v>
      </c>
    </row>
    <row r="346" spans="1:9" x14ac:dyDescent="0.35">
      <c r="A346" s="8"/>
      <c r="B346" s="8">
        <f t="shared" si="44"/>
        <v>1023.3735536013023</v>
      </c>
      <c r="C346" s="8">
        <f t="shared" si="45"/>
        <v>6430.0456757438633</v>
      </c>
      <c r="D346" s="8">
        <f t="shared" si="40"/>
        <v>0.9081101752765246</v>
      </c>
      <c r="E346" s="8">
        <f t="shared" si="41"/>
        <v>0.93133002367568918</v>
      </c>
      <c r="F346" s="8">
        <f t="shared" si="42"/>
        <v>1.0374880620183361E-2</v>
      </c>
      <c r="G346" s="9">
        <f t="shared" si="43"/>
        <v>1.815414890184061E-3</v>
      </c>
      <c r="H346" s="8">
        <f t="shared" si="46"/>
        <v>1.2844967778981217E-2</v>
      </c>
      <c r="I346" s="9">
        <f t="shared" si="47"/>
        <v>1.4660382669165278E-2</v>
      </c>
    </row>
    <row r="347" spans="1:9" x14ac:dyDescent="0.35">
      <c r="A347" s="8"/>
      <c r="B347" s="8">
        <f t="shared" si="44"/>
        <v>1047.0121474575139</v>
      </c>
      <c r="C347" s="8">
        <f t="shared" si="45"/>
        <v>6578.5713413435979</v>
      </c>
      <c r="D347" s="8">
        <f t="shared" si="40"/>
        <v>0.94623613311806676</v>
      </c>
      <c r="E347" s="8">
        <f t="shared" si="41"/>
        <v>0.89374487148864956</v>
      </c>
      <c r="F347" s="8">
        <f t="shared" si="42"/>
        <v>9.9122258357985348E-3</v>
      </c>
      <c r="G347" s="9">
        <f t="shared" si="43"/>
        <v>1.9002323778150236E-3</v>
      </c>
      <c r="H347" s="8">
        <f t="shared" si="46"/>
        <v>-6.2403487465215735E-2</v>
      </c>
      <c r="I347" s="9">
        <f t="shared" si="47"/>
        <v>-6.0503255087400711E-2</v>
      </c>
    </row>
    <row r="348" spans="1:9" x14ac:dyDescent="0.35">
      <c r="A348" s="8"/>
      <c r="B348" s="8">
        <f t="shared" si="44"/>
        <v>1071.277362347028</v>
      </c>
      <c r="C348" s="8">
        <f t="shared" si="45"/>
        <v>6731.0341830129482</v>
      </c>
      <c r="D348" s="8">
        <f t="shared" si="40"/>
        <v>0.98592115795990787</v>
      </c>
      <c r="E348" s="8">
        <f t="shared" si="41"/>
        <v>0.85741421253462358</v>
      </c>
      <c r="F348" s="8">
        <f t="shared" si="42"/>
        <v>9.468756652302384E-3</v>
      </c>
      <c r="G348" s="9">
        <f t="shared" si="43"/>
        <v>1.9893109542671104E-3</v>
      </c>
      <c r="H348" s="8">
        <f t="shared" si="46"/>
        <v>-0.13797570207758666</v>
      </c>
      <c r="I348" s="9">
        <f t="shared" si="47"/>
        <v>-0.13598639112331956</v>
      </c>
    </row>
    <row r="349" spans="1:9" x14ac:dyDescent="0.35">
      <c r="A349" s="8"/>
      <c r="B349" s="8">
        <f t="shared" si="44"/>
        <v>1096.1876862882143</v>
      </c>
      <c r="C349" s="8">
        <f t="shared" si="45"/>
        <v>6887.5503643972934</v>
      </c>
      <c r="D349" s="8">
        <f t="shared" si="40"/>
        <v>1.0272201404487196</v>
      </c>
      <c r="E349" s="8">
        <f t="shared" si="41"/>
        <v>0.82231150214239879</v>
      </c>
      <c r="F349" s="8">
        <f t="shared" si="42"/>
        <v>9.0437433786601101E-3</v>
      </c>
      <c r="G349" s="9">
        <f t="shared" si="43"/>
        <v>2.0828786979198328E-3</v>
      </c>
      <c r="H349" s="8">
        <f t="shared" si="46"/>
        <v>-0.21395238168498087</v>
      </c>
      <c r="I349" s="9">
        <f t="shared" si="47"/>
        <v>-0.21186950298706103</v>
      </c>
    </row>
    <row r="350" spans="1:9" x14ac:dyDescent="0.35">
      <c r="A350" s="8"/>
      <c r="B350" s="8">
        <f t="shared" si="44"/>
        <v>1121.7622037020085</v>
      </c>
      <c r="C350" s="8">
        <f t="shared" si="45"/>
        <v>7048.2397964498541</v>
      </c>
      <c r="D350" s="8">
        <f t="shared" si="40"/>
        <v>1.0701889701334597</v>
      </c>
      <c r="E350" s="8">
        <f t="shared" si="41"/>
        <v>0.78840984733877251</v>
      </c>
      <c r="F350" s="8">
        <f t="shared" si="42"/>
        <v>8.6364812224997284E-3</v>
      </c>
      <c r="G350" s="9">
        <f t="shared" si="43"/>
        <v>2.1811766030639052E-3</v>
      </c>
      <c r="H350" s="8">
        <f t="shared" si="46"/>
        <v>-0.29041560401718691</v>
      </c>
      <c r="I350" s="9">
        <f t="shared" si="47"/>
        <v>-0.28823442741412303</v>
      </c>
    </row>
    <row r="351" spans="1:9" x14ac:dyDescent="0.35">
      <c r="A351" s="8"/>
      <c r="B351" s="8">
        <f t="shared" si="44"/>
        <v>1148.0206161936289</v>
      </c>
      <c r="C351" s="8">
        <f t="shared" si="45"/>
        <v>7213.2262680070644</v>
      </c>
      <c r="D351" s="8">
        <f t="shared" si="40"/>
        <v>1.1148844657322732</v>
      </c>
      <c r="E351" s="8">
        <f t="shared" si="41"/>
        <v>0.7556820707674905</v>
      </c>
      <c r="F351" s="8">
        <f t="shared" si="42"/>
        <v>8.2462895589290874E-3</v>
      </c>
      <c r="G351" s="9">
        <f t="shared" si="43"/>
        <v>2.284459349284478E-3</v>
      </c>
      <c r="H351" s="8">
        <f t="shared" si="46"/>
        <v>-0.36744868452371177</v>
      </c>
      <c r="I351" s="9">
        <f t="shared" si="47"/>
        <v>-0.36516422517442731</v>
      </c>
    </row>
    <row r="352" spans="1:9" x14ac:dyDescent="0.35">
      <c r="A352" s="8"/>
      <c r="B352" s="8">
        <f t="shared" si="44"/>
        <v>1174.9832641095436</v>
      </c>
      <c r="C352" s="8">
        <f t="shared" si="45"/>
        <v>7382.6375812349952</v>
      </c>
      <c r="D352" s="8">
        <f t="shared" si="40"/>
        <v>1.1613642966867541</v>
      </c>
      <c r="E352" s="8">
        <f t="shared" si="41"/>
        <v>0.72410077278210683</v>
      </c>
      <c r="F352" s="8">
        <f t="shared" si="42"/>
        <v>7.8725112159816358E-3</v>
      </c>
      <c r="G352" s="9">
        <f t="shared" si="43"/>
        <v>2.3929961187915414E-3</v>
      </c>
      <c r="H352" s="8">
        <f t="shared" si="46"/>
        <v>-0.44513603512062894</v>
      </c>
      <c r="I352" s="9">
        <f t="shared" si="47"/>
        <v>-0.44274303900183737</v>
      </c>
    </row>
    <row r="353" spans="1:9" x14ac:dyDescent="0.35">
      <c r="A353" s="8"/>
      <c r="B353" s="8">
        <f t="shared" si="44"/>
        <v>1202.671148900429</v>
      </c>
      <c r="C353" s="8">
        <f t="shared" si="45"/>
        <v>7556.6056921399677</v>
      </c>
      <c r="D353" s="8">
        <f t="shared" si="40"/>
        <v>1.2096868957626596</v>
      </c>
      <c r="E353" s="8">
        <f t="shared" si="41"/>
        <v>0.69363839151840023</v>
      </c>
      <c r="F353" s="8">
        <f t="shared" si="42"/>
        <v>7.5145117765280239E-3</v>
      </c>
      <c r="G353" s="9">
        <f t="shared" si="43"/>
        <v>2.5070714648393537E-3</v>
      </c>
      <c r="H353" s="8">
        <f t="shared" si="46"/>
        <v>-0.52356301602078748</v>
      </c>
      <c r="I353" s="9">
        <f t="shared" si="47"/>
        <v>-0.52105594455594817</v>
      </c>
    </row>
    <row r="354" spans="1:9" x14ac:dyDescent="0.35">
      <c r="A354" s="8"/>
      <c r="B354" s="8">
        <f t="shared" si="44"/>
        <v>1231.105956322197</v>
      </c>
      <c r="C354" s="8">
        <f t="shared" si="45"/>
        <v>7735.2668563449015</v>
      </c>
      <c r="D354" s="8">
        <f t="shared" si="40"/>
        <v>1.2599113625134017</v>
      </c>
      <c r="E354" s="8">
        <f t="shared" si="41"/>
        <v>0.66426726077614173</v>
      </c>
      <c r="F354" s="8">
        <f t="shared" si="42"/>
        <v>7.1716788964672077E-3</v>
      </c>
      <c r="G354" s="9">
        <f t="shared" si="43"/>
        <v>2.6269862345386086E-3</v>
      </c>
      <c r="H354" s="8">
        <f t="shared" si="46"/>
        <v>-0.60281578063372721</v>
      </c>
      <c r="I354" s="9">
        <f t="shared" si="47"/>
        <v>-0.6001887943991886</v>
      </c>
    </row>
    <row r="355" spans="1:9" x14ac:dyDescent="0.35">
      <c r="A355" s="8"/>
      <c r="B355" s="8">
        <f t="shared" si="44"/>
        <v>1260.3100805084321</v>
      </c>
      <c r="C355" s="8">
        <f t="shared" si="45"/>
        <v>7918.7617803409021</v>
      </c>
      <c r="D355" s="8">
        <f t="shared" si="40"/>
        <v>1.3120973574884289</v>
      </c>
      <c r="E355" s="8">
        <f t="shared" si="41"/>
        <v>0.63595966556410144</v>
      </c>
      <c r="F355" s="8">
        <f t="shared" si="42"/>
        <v>6.8434216390073953E-3</v>
      </c>
      <c r="G355" s="9">
        <f t="shared" si="43"/>
        <v>2.7530585496118327E-3</v>
      </c>
      <c r="H355" s="8">
        <f t="shared" si="46"/>
        <v>-0.68298111356333491</v>
      </c>
      <c r="I355" s="9">
        <f t="shared" si="47"/>
        <v>-0.68022805501372308</v>
      </c>
    </row>
    <row r="356" spans="1:9" x14ac:dyDescent="0.35">
      <c r="A356" s="8"/>
      <c r="B356" s="8">
        <f t="shared" si="44"/>
        <v>1290.3066489490459</v>
      </c>
      <c r="C356" s="8">
        <f t="shared" si="45"/>
        <v>8107.2357784327733</v>
      </c>
      <c r="D356" s="8">
        <f t="shared" si="40"/>
        <v>1.3663049871432329</v>
      </c>
      <c r="E356" s="8">
        <f t="shared" si="41"/>
        <v>0.60868789518569044</v>
      </c>
      <c r="F356" s="8">
        <f t="shared" si="42"/>
        <v>6.5291698248558811E-3</v>
      </c>
      <c r="G356" s="9">
        <f t="shared" si="43"/>
        <v>2.8856248488825726E-3</v>
      </c>
      <c r="H356" s="8">
        <f t="shared" si="46"/>
        <v>-0.76414626178239831</v>
      </c>
      <c r="I356" s="9">
        <f t="shared" si="47"/>
        <v>-0.76126063693351576</v>
      </c>
    </row>
    <row r="357" spans="1:9" x14ac:dyDescent="0.35">
      <c r="A357" s="8"/>
      <c r="B357" s="8">
        <f t="shared" si="44"/>
        <v>1321.1195484114273</v>
      </c>
      <c r="C357" s="8">
        <f t="shared" si="45"/>
        <v>8300.8389356064108</v>
      </c>
      <c r="D357" s="8">
        <f t="shared" si="40"/>
        <v>1.4225946794909605</v>
      </c>
      <c r="E357" s="8">
        <f t="shared" si="41"/>
        <v>0.5824242937655143</v>
      </c>
      <c r="F357" s="8">
        <f t="shared" si="42"/>
        <v>6.2283733981040737E-3</v>
      </c>
      <c r="G357" s="9">
        <f t="shared" si="43"/>
        <v>3.0250409965365786E-3</v>
      </c>
      <c r="H357" s="8">
        <f t="shared" si="46"/>
        <v>-0.84639875912355034</v>
      </c>
      <c r="I357" s="9">
        <f t="shared" si="47"/>
        <v>-0.84337371812701378</v>
      </c>
    </row>
    <row r="358" spans="1:9" x14ac:dyDescent="0.35">
      <c r="A358" s="8"/>
      <c r="B358" s="8">
        <f t="shared" si="44"/>
        <v>1352.7734518418797</v>
      </c>
      <c r="C358" s="8">
        <f t="shared" si="45"/>
        <v>8499.7262765555097</v>
      </c>
      <c r="D358" s="8">
        <f t="shared" si="40"/>
        <v>1.4810270506270606</v>
      </c>
      <c r="E358" s="8">
        <f t="shared" si="41"/>
        <v>0.55714130813924378</v>
      </c>
      <c r="F358" s="8">
        <f t="shared" si="42"/>
        <v>5.9405018076011491E-3</v>
      </c>
      <c r="G358" s="9">
        <f t="shared" si="43"/>
        <v>3.1716834604695178E-3</v>
      </c>
      <c r="H358" s="8">
        <f t="shared" si="46"/>
        <v>-0.92982624429541805</v>
      </c>
      <c r="I358" s="9">
        <f t="shared" si="47"/>
        <v>-0.92665456083494857</v>
      </c>
    </row>
    <row r="359" spans="1:9" x14ac:dyDescent="0.35">
      <c r="A359" s="8"/>
      <c r="B359" s="8">
        <f t="shared" si="44"/>
        <v>1385.2938462866819</v>
      </c>
      <c r="C359" s="8">
        <f t="shared" si="45"/>
        <v>8704.0579411147755</v>
      </c>
      <c r="D359" s="8">
        <f t="shared" si="40"/>
        <v>1.5416627623575077</v>
      </c>
      <c r="E359" s="8">
        <f t="shared" si="41"/>
        <v>0.53281153305023654</v>
      </c>
      <c r="F359" s="8">
        <f t="shared" si="42"/>
        <v>5.6650434036089863E-3</v>
      </c>
      <c r="G359" s="9">
        <f t="shared" si="43"/>
        <v>3.3259505653271061E-3</v>
      </c>
      <c r="H359" s="8">
        <f t="shared" si="46"/>
        <v>-1.0145162727108801</v>
      </c>
      <c r="I359" s="9">
        <f t="shared" si="47"/>
        <v>-1.0111903221455529</v>
      </c>
    </row>
    <row r="360" spans="1:9" x14ac:dyDescent="0.35">
      <c r="A360" s="8"/>
      <c r="B360" s="8">
        <f t="shared" si="44"/>
        <v>1418.7070618739522</v>
      </c>
      <c r="C360" s="8">
        <f t="shared" si="45"/>
        <v>8913.9993663583373</v>
      </c>
      <c r="D360" s="8">
        <f t="shared" si="40"/>
        <v>1.6045623712677113</v>
      </c>
      <c r="E360" s="8">
        <f t="shared" si="41"/>
        <v>0.50940775361618462</v>
      </c>
      <c r="F360" s="8">
        <f t="shared" si="42"/>
        <v>5.4015048495056886E-3</v>
      </c>
      <c r="G360" s="9">
        <f t="shared" si="43"/>
        <v>3.4882638251622655E-3</v>
      </c>
      <c r="H360" s="8">
        <f t="shared" si="46"/>
        <v>-1.1005561225010325</v>
      </c>
      <c r="I360" s="9">
        <f t="shared" si="47"/>
        <v>-1.0970678586758702</v>
      </c>
    </row>
    <row r="361" spans="1:9" x14ac:dyDescent="0.35">
      <c r="A361" s="8"/>
      <c r="B361" s="8">
        <f t="shared" si="44"/>
        <v>1453.0403018990444</v>
      </c>
      <c r="C361" s="8">
        <f t="shared" si="45"/>
        <v>9129.7214756318663</v>
      </c>
      <c r="D361" s="8">
        <f t="shared" si="40"/>
        <v>1.6697861696811152</v>
      </c>
      <c r="E361" s="8">
        <f t="shared" si="41"/>
        <v>0.48690298504789109</v>
      </c>
      <c r="F361" s="8">
        <f t="shared" si="42"/>
        <v>5.1494105483283481E-3</v>
      </c>
      <c r="G361" s="9">
        <f t="shared" si="43"/>
        <v>3.6590693609663263E-3</v>
      </c>
      <c r="H361" s="8">
        <f t="shared" si="46"/>
        <v>-1.1880325951815525</v>
      </c>
      <c r="I361" s="9">
        <f t="shared" si="47"/>
        <v>-1.1843735258205861</v>
      </c>
    </row>
    <row r="362" spans="1:9" x14ac:dyDescent="0.35">
      <c r="A362" s="8"/>
      <c r="B362" s="8">
        <f t="shared" si="44"/>
        <v>1488.3216740581418</v>
      </c>
      <c r="C362" s="8">
        <f t="shared" si="45"/>
        <v>9351.400874799041</v>
      </c>
      <c r="D362" s="8">
        <f t="shared" si="40"/>
        <v>1.7373940190736394</v>
      </c>
      <c r="E362" s="8">
        <f t="shared" si="41"/>
        <v>0.46527050961951083</v>
      </c>
      <c r="F362" s="8">
        <f t="shared" si="42"/>
        <v>4.9083020839108754E-3</v>
      </c>
      <c r="G362" s="9">
        <f t="shared" si="43"/>
        <v>3.8388394086733297E-3</v>
      </c>
      <c r="H362" s="8">
        <f t="shared" si="46"/>
        <v>-1.2770318115380395</v>
      </c>
      <c r="I362" s="9">
        <f t="shared" si="47"/>
        <v>-1.2731929721293662</v>
      </c>
    </row>
    <row r="363" spans="1:9" x14ac:dyDescent="0.35">
      <c r="A363" s="8"/>
      <c r="B363" s="8">
        <f t="shared" si="44"/>
        <v>1524.5802228766315</v>
      </c>
      <c r="C363" s="8">
        <f t="shared" si="45"/>
        <v>9579.2200559950306</v>
      </c>
      <c r="D363" s="8">
        <f t="shared" si="40"/>
        <v>1.8074451766303892</v>
      </c>
      <c r="E363" s="8">
        <f t="shared" si="41"/>
        <v>0.44448391090562472</v>
      </c>
      <c r="F363" s="8">
        <f t="shared" si="42"/>
        <v>4.6777376764037485E-3</v>
      </c>
      <c r="G363" s="9">
        <f t="shared" si="43"/>
        <v>4.0280739236543432E-3</v>
      </c>
      <c r="H363" s="8">
        <f t="shared" si="46"/>
        <v>-1.3676390034011683</v>
      </c>
      <c r="I363" s="9">
        <f t="shared" si="47"/>
        <v>-1.3636109294775138</v>
      </c>
    </row>
    <row r="364" spans="1:9" x14ac:dyDescent="0.35">
      <c r="A364" s="8"/>
      <c r="B364" s="8">
        <f t="shared" si="44"/>
        <v>1561.8459633807865</v>
      </c>
      <c r="C364" s="8">
        <f t="shared" si="45"/>
        <v>9813.3676091919042</v>
      </c>
      <c r="D364" s="8">
        <f t="shared" si="40"/>
        <v>1.8799981157526326</v>
      </c>
      <c r="E364" s="8">
        <f t="shared" si="41"/>
        <v>0.42451710531511139</v>
      </c>
      <c r="F364" s="8">
        <f t="shared" si="42"/>
        <v>4.4572916519218658E-3</v>
      </c>
      <c r="G364" s="9">
        <f t="shared" si="43"/>
        <v>4.2273022880869055E-3</v>
      </c>
      <c r="H364" s="8">
        <f t="shared" si="46"/>
        <v>-1.4599383020894432</v>
      </c>
      <c r="I364" s="9">
        <f t="shared" si="47"/>
        <v>-1.4557109998013562</v>
      </c>
    </row>
    <row r="365" spans="1:9" x14ac:dyDescent="0.35">
      <c r="A365" s="8"/>
      <c r="B365" s="8">
        <f t="shared" si="44"/>
        <v>1600.1499160633623</v>
      </c>
      <c r="C365" s="8">
        <f t="shared" si="45"/>
        <v>10054.038441893967</v>
      </c>
      <c r="D365" s="8">
        <f t="shared" si="40"/>
        <v>1.9551103414442719</v>
      </c>
      <c r="E365" s="8">
        <f t="shared" si="41"/>
        <v>0.4053443709649095</v>
      </c>
      <c r="F365" s="8">
        <f t="shared" si="42"/>
        <v>4.2465539260919212E-3</v>
      </c>
      <c r="G365" s="9">
        <f t="shared" si="43"/>
        <v>4.4370851280598816E-3</v>
      </c>
      <c r="H365" s="8">
        <f t="shared" si="46"/>
        <v>-1.5540125244054543</v>
      </c>
      <c r="I365" s="9">
        <f t="shared" si="47"/>
        <v>-1.5495754392773944</v>
      </c>
    </row>
    <row r="366" spans="1:9" x14ac:dyDescent="0.35">
      <c r="A366" s="8"/>
      <c r="B366" s="8">
        <f t="shared" si="44"/>
        <v>1639.5241431960021</v>
      </c>
      <c r="C366" s="8">
        <f t="shared" si="45"/>
        <v>10301.43400729532</v>
      </c>
      <c r="D366" s="8">
        <f t="shared" si="40"/>
        <v>2.0328382016257125</v>
      </c>
      <c r="E366" s="8">
        <f t="shared" si="41"/>
        <v>0.38694037394849168</v>
      </c>
      <c r="F366" s="8">
        <f t="shared" si="42"/>
        <v>4.0451295012635686E-3</v>
      </c>
      <c r="G366" s="9">
        <f t="shared" si="43"/>
        <v>4.6580162477085282E-3</v>
      </c>
      <c r="H366" s="8">
        <f t="shared" si="46"/>
        <v>-1.6499429571784843</v>
      </c>
      <c r="I366" s="9">
        <f t="shared" si="47"/>
        <v>-1.6452849409307757</v>
      </c>
    </row>
    <row r="367" spans="1:9" x14ac:dyDescent="0.35">
      <c r="A367" s="8"/>
      <c r="B367" s="8">
        <f t="shared" si="44"/>
        <v>1680.0017865434165</v>
      </c>
      <c r="C367" s="8">
        <f t="shared" si="45"/>
        <v>10555.762541245051</v>
      </c>
      <c r="D367" s="8">
        <f t="shared" si="40"/>
        <v>2.1132366955361483</v>
      </c>
      <c r="E367" s="8">
        <f t="shared" si="41"/>
        <v>0.36928019206429624</v>
      </c>
      <c r="F367" s="8">
        <f t="shared" si="42"/>
        <v>3.8526379771322977E-3</v>
      </c>
      <c r="G367" s="9">
        <f t="shared" si="43"/>
        <v>4.8907246882123525E-3</v>
      </c>
      <c r="H367" s="8">
        <f t="shared" si="46"/>
        <v>-1.7478091414489842</v>
      </c>
      <c r="I367" s="9">
        <f t="shared" si="47"/>
        <v>-1.7429184167607719</v>
      </c>
    </row>
    <row r="368" spans="1:9" x14ac:dyDescent="0.35">
      <c r="A368" s="8"/>
      <c r="B368" s="8">
        <f t="shared" si="44"/>
        <v>1721.6171065369151</v>
      </c>
      <c r="C368" s="8">
        <f t="shared" si="45"/>
        <v>10817.239308381777</v>
      </c>
      <c r="D368" s="8">
        <f t="shared" si="40"/>
        <v>2.1963592804916146</v>
      </c>
      <c r="E368" s="8">
        <f t="shared" si="41"/>
        <v>0.35233933607823809</v>
      </c>
      <c r="F368" s="8">
        <f t="shared" si="42"/>
        <v>3.668713074540583E-3</v>
      </c>
      <c r="G368" s="9">
        <f t="shared" si="43"/>
        <v>5.135876919978799E-3</v>
      </c>
      <c r="H368" s="8">
        <f t="shared" si="46"/>
        <v>-1.847688657487917</v>
      </c>
      <c r="I368" s="9">
        <f t="shared" si="47"/>
        <v>-1.8425527805679383</v>
      </c>
    </row>
    <row r="369" spans="1:9" x14ac:dyDescent="0.35">
      <c r="A369" s="8"/>
      <c r="B369" s="8">
        <f t="shared" si="44"/>
        <v>1764.4055229671899</v>
      </c>
      <c r="C369" s="8">
        <f t="shared" si="45"/>
        <v>11086.086857813962</v>
      </c>
      <c r="D369" s="8">
        <f t="shared" si="40"/>
        <v>2.2822576783617792</v>
      </c>
      <c r="E369" s="8">
        <f t="shared" si="41"/>
        <v>0.33609376860219869</v>
      </c>
      <c r="F369" s="8">
        <f t="shared" si="42"/>
        <v>3.4930021722101388E-3</v>
      </c>
      <c r="G369" s="9">
        <f t="shared" si="43"/>
        <v>5.3941791769700114E-3</v>
      </c>
      <c r="H369" s="8">
        <f t="shared" si="46"/>
        <v>-1.9496569119317906</v>
      </c>
      <c r="I369" s="9">
        <f t="shared" si="47"/>
        <v>-1.9442627327548205</v>
      </c>
    </row>
    <row r="370" spans="1:9" x14ac:dyDescent="0.35">
      <c r="A370" s="8"/>
      <c r="B370" s="8">
        <f t="shared" si="44"/>
        <v>1808.4036572589521</v>
      </c>
      <c r="C370" s="8">
        <f t="shared" si="45"/>
        <v>11362.535288739276</v>
      </c>
      <c r="D370" s="8">
        <f t="shared" si="40"/>
        <v>2.3709816832117547</v>
      </c>
      <c r="E370" s="8">
        <f t="shared" si="41"/>
        <v>0.32051992067676272</v>
      </c>
      <c r="F370" s="8">
        <f t="shared" si="42"/>
        <v>3.3251658561581549E-3</v>
      </c>
      <c r="G370" s="9">
        <f t="shared" si="43"/>
        <v>5.6663799426683826E-3</v>
      </c>
      <c r="H370" s="8">
        <f t="shared" si="46"/>
        <v>-2.0537869283911498</v>
      </c>
      <c r="I370" s="9">
        <f t="shared" si="47"/>
        <v>-2.0481205484484817</v>
      </c>
    </row>
    <row r="371" spans="1:9" x14ac:dyDescent="0.35">
      <c r="A371" s="8"/>
      <c r="B371" s="8">
        <f t="shared" si="44"/>
        <v>1853.6493763926201</v>
      </c>
      <c r="C371" s="8">
        <f t="shared" si="45"/>
        <v>11646.822526412712</v>
      </c>
      <c r="D371" s="8">
        <f t="shared" si="40"/>
        <v>2.462578971623214</v>
      </c>
      <c r="E371" s="8">
        <f t="shared" si="41"/>
        <v>0.30559470615174783</v>
      </c>
      <c r="F371" s="8">
        <f t="shared" si="42"/>
        <v>3.1648774815574926E-3</v>
      </c>
      <c r="G371" s="9">
        <f t="shared" si="43"/>
        <v>5.953272597907738E-3</v>
      </c>
      <c r="H371" s="8">
        <f t="shared" si="46"/>
        <v>-2.1601491429530237</v>
      </c>
      <c r="I371" s="9">
        <f t="shared" si="47"/>
        <v>-2.1541958703551161</v>
      </c>
    </row>
    <row r="372" spans="1:9" x14ac:dyDescent="0.35">
      <c r="A372" s="8"/>
      <c r="B372" s="8">
        <f t="shared" si="44"/>
        <v>1900.1818385413121</v>
      </c>
      <c r="C372" s="8">
        <f t="shared" si="45"/>
        <v>11939.194608892265</v>
      </c>
      <c r="D372" s="8">
        <f t="shared" si="40"/>
        <v>2.5570949172600428</v>
      </c>
      <c r="E372" s="8">
        <f t="shared" si="41"/>
        <v>0.29129553396215546</v>
      </c>
      <c r="F372" s="8">
        <f t="shared" si="42"/>
        <v>3.0118227467985791E-3</v>
      </c>
      <c r="G372" s="9">
        <f t="shared" si="43"/>
        <v>6.2556982414452914E-3</v>
      </c>
      <c r="H372" s="8">
        <f t="shared" si="46"/>
        <v>-2.2688112060446857</v>
      </c>
      <c r="I372" s="9">
        <f t="shared" si="47"/>
        <v>-2.2625555078032402</v>
      </c>
    </row>
    <row r="373" spans="1:9" x14ac:dyDescent="0.35">
      <c r="A373" s="8"/>
      <c r="B373" s="8">
        <f t="shared" si="44"/>
        <v>1948.0415404940943</v>
      </c>
      <c r="C373" s="8">
        <f t="shared" si="45"/>
        <v>12239.905985007981</v>
      </c>
      <c r="D373" s="8">
        <f t="shared" si="40"/>
        <v>2.6545724112743283</v>
      </c>
      <c r="E373" s="8">
        <f t="shared" si="41"/>
        <v>0.27760031840030225</v>
      </c>
      <c r="F373" s="8">
        <f t="shared" si="42"/>
        <v>2.865699279495257E-3</v>
      </c>
      <c r="G373" s="9">
        <f t="shared" si="43"/>
        <v>6.5745486949127865E-3</v>
      </c>
      <c r="H373" s="8">
        <f t="shared" si="46"/>
        <v>-2.3798377921535212</v>
      </c>
      <c r="I373" s="9">
        <f t="shared" si="47"/>
        <v>-2.3732632434586085</v>
      </c>
    </row>
    <row r="374" spans="1:9" x14ac:dyDescent="0.35">
      <c r="A374" s="8"/>
      <c r="B374" s="8">
        <f t="shared" si="44"/>
        <v>1997.2703669398309</v>
      </c>
      <c r="C374" s="8">
        <f t="shared" si="45"/>
        <v>12549.219824021526</v>
      </c>
      <c r="D374" s="8">
        <f t="shared" si="40"/>
        <v>2.7550516901586914</v>
      </c>
      <c r="E374" s="8">
        <f t="shared" si="41"/>
        <v>0.26448748748695106</v>
      </c>
      <c r="F374" s="8">
        <f t="shared" si="42"/>
        <v>2.7262162342146356E-3</v>
      </c>
      <c r="G374" s="9">
        <f t="shared" si="43"/>
        <v>6.9107697046198648E-3</v>
      </c>
      <c r="H374" s="8">
        <f t="shared" si="46"/>
        <v>-2.4932904189059548</v>
      </c>
      <c r="I374" s="9">
        <f t="shared" si="47"/>
        <v>-2.4863796492013348</v>
      </c>
    </row>
    <row r="375" spans="1:9" x14ac:dyDescent="0.35">
      <c r="A375" s="8"/>
      <c r="B375" s="8">
        <f t="shared" si="44"/>
        <v>2047.9116416890204</v>
      </c>
      <c r="C375" s="8">
        <f t="shared" si="45"/>
        <v>12867.408337462479</v>
      </c>
      <c r="D375" s="8">
        <f t="shared" si="40"/>
        <v>2.8585701726372688</v>
      </c>
      <c r="E375" s="8">
        <f t="shared" si="41"/>
        <v>0.25193598954556484</v>
      </c>
      <c r="F375" s="8">
        <f t="shared" si="42"/>
        <v>2.5930939016622686E-3</v>
      </c>
      <c r="G375" s="9">
        <f t="shared" si="43"/>
        <v>7.2653643534779412E-3</v>
      </c>
      <c r="H375" s="8">
        <f t="shared" si="46"/>
        <v>-2.6092272769933662</v>
      </c>
      <c r="I375" s="9">
        <f t="shared" si="47"/>
        <v>-2.6019619126398883</v>
      </c>
    </row>
    <row r="376" spans="1:9" x14ac:dyDescent="0.35">
      <c r="A376" s="8"/>
      <c r="B376" s="8">
        <f t="shared" si="44"/>
        <v>2100.0101809145349</v>
      </c>
      <c r="C376" s="8">
        <f t="shared" si="45"/>
        <v>13194.753113649751</v>
      </c>
      <c r="D376" s="8">
        <f t="shared" si="40"/>
        <v>2.9651623071508748</v>
      </c>
      <c r="E376" s="8">
        <f t="shared" si="41"/>
        <v>0.23992529808418162</v>
      </c>
      <c r="F376" s="8">
        <f t="shared" si="42"/>
        <v>2.4660633291018709E-3</v>
      </c>
      <c r="G376" s="9">
        <f t="shared" si="43"/>
        <v>7.639396697297544E-3</v>
      </c>
      <c r="H376" s="8">
        <f t="shared" si="46"/>
        <v>-2.7277030723957951</v>
      </c>
      <c r="I376" s="9">
        <f t="shared" si="47"/>
        <v>-2.7200636756984977</v>
      </c>
    </row>
    <row r="377" spans="1:9" x14ac:dyDescent="0.35">
      <c r="A377" s="8"/>
      <c r="B377" s="8">
        <f t="shared" si="44"/>
        <v>2153.6123484956584</v>
      </c>
      <c r="C377" s="8">
        <f t="shared" si="45"/>
        <v>13531.545465428444</v>
      </c>
      <c r="D377" s="8">
        <f t="shared" si="40"/>
        <v>3.0748594314301876</v>
      </c>
      <c r="E377" s="8">
        <f t="shared" si="41"/>
        <v>0.22843541508918916</v>
      </c>
      <c r="F377" s="8">
        <f t="shared" si="42"/>
        <v>2.3448659517578425E-3</v>
      </c>
      <c r="G377" s="9">
        <f t="shared" si="43"/>
        <v>8.0339956406420398E-3</v>
      </c>
      <c r="H377" s="8">
        <f t="shared" si="46"/>
        <v>-2.8487688822927564</v>
      </c>
      <c r="I377" s="9">
        <f t="shared" si="47"/>
        <v>-2.8407348866521143</v>
      </c>
    </row>
    <row r="378" spans="1:9" x14ac:dyDescent="0.35">
      <c r="A378" s="8"/>
      <c r="B378" s="8">
        <f t="shared" si="44"/>
        <v>2208.7661135536318</v>
      </c>
      <c r="C378" s="8">
        <f t="shared" si="45"/>
        <v>13878.086791676336</v>
      </c>
      <c r="D378" s="8">
        <f t="shared" si="40"/>
        <v>3.1876896455652521</v>
      </c>
      <c r="E378" s="8">
        <f t="shared" si="41"/>
        <v>0.21744687283427769</v>
      </c>
      <c r="F378" s="8">
        <f t="shared" si="42"/>
        <v>2.2292532349701857E-3</v>
      </c>
      <c r="G378" s="9">
        <f t="shared" si="43"/>
        <v>8.4503590684994589E-3</v>
      </c>
      <c r="H378" s="8">
        <f t="shared" si="46"/>
        <v>-2.9724720259659447</v>
      </c>
      <c r="I378" s="9">
        <f t="shared" si="47"/>
        <v>-2.9640216668974451</v>
      </c>
    </row>
    <row r="379" spans="1:9" x14ac:dyDescent="0.35">
      <c r="A379" s="8"/>
      <c r="B379" s="8">
        <f t="shared" si="44"/>
        <v>2265.5211102707694</v>
      </c>
      <c r="C379" s="8">
        <f t="shared" si="45"/>
        <v>14234.688953158482</v>
      </c>
      <c r="D379" s="8">
        <f t="shared" si="40"/>
        <v>3.3036776998699717</v>
      </c>
      <c r="E379" s="8">
        <f t="shared" si="41"/>
        <v>0.20694073430640242</v>
      </c>
      <c r="F379" s="8">
        <f t="shared" si="42"/>
        <v>2.1189863268543164E-3</v>
      </c>
      <c r="G379" s="9">
        <f t="shared" si="43"/>
        <v>8.8897582511366004E-3</v>
      </c>
      <c r="H379" s="8">
        <f t="shared" si="46"/>
        <v>-3.0988559518904237</v>
      </c>
      <c r="I379" s="9">
        <f t="shared" si="47"/>
        <v>-3.0899661936392873</v>
      </c>
    </row>
    <row r="380" spans="1:9" x14ac:dyDescent="0.35">
      <c r="A380" s="8"/>
      <c r="B380" s="8">
        <f t="shared" si="44"/>
        <v>2323.9287000891986</v>
      </c>
      <c r="C380" s="8">
        <f t="shared" si="45"/>
        <v>14601.674663333408</v>
      </c>
      <c r="D380" s="8">
        <f t="shared" si="40"/>
        <v>3.4228448987081745</v>
      </c>
      <c r="E380" s="8">
        <f t="shared" si="41"/>
        <v>0.19689859234860069</v>
      </c>
      <c r="F380" s="8">
        <f t="shared" si="42"/>
        <v>2.0138357212438154E-3</v>
      </c>
      <c r="G380" s="9">
        <f t="shared" si="43"/>
        <v>9.353542540709232E-3</v>
      </c>
      <c r="H380" s="8">
        <f t="shared" si="46"/>
        <v>-3.2279601420808177</v>
      </c>
      <c r="I380" s="9">
        <f t="shared" si="47"/>
        <v>-3.2186065995401085</v>
      </c>
    </row>
    <row r="381" spans="1:9" x14ac:dyDescent="0.35">
      <c r="A381" s="8"/>
      <c r="B381" s="8">
        <f t="shared" si="44"/>
        <v>2384.0420363898111</v>
      </c>
      <c r="C381" s="8">
        <f t="shared" si="45"/>
        <v>14979.377894742962</v>
      </c>
      <c r="D381" s="8">
        <f t="shared" si="40"/>
        <v>3.5452090212956944</v>
      </c>
      <c r="E381" s="8">
        <f t="shared" si="41"/>
        <v>0.18730256761702341</v>
      </c>
      <c r="F381" s="8">
        <f t="shared" si="42"/>
        <v>1.9135809306745238E-3</v>
      </c>
      <c r="G381" s="9">
        <f t="shared" si="43"/>
        <v>9.8431443794667114E-3</v>
      </c>
      <c r="H381" s="8">
        <f t="shared" si="46"/>
        <v>-3.3598200346093456</v>
      </c>
      <c r="I381" s="9">
        <f t="shared" si="47"/>
        <v>-3.349976890229879</v>
      </c>
    </row>
    <row r="382" spans="1:9" x14ac:dyDescent="0.35">
      <c r="A382" s="8"/>
      <c r="B382" s="8">
        <f t="shared" si="44"/>
        <v>2445.916131756182</v>
      </c>
      <c r="C382" s="8">
        <f t="shared" si="45"/>
        <v>15368.144301643972</v>
      </c>
      <c r="D382" s="8">
        <f t="shared" si="40"/>
        <v>3.6707842603213523</v>
      </c>
      <c r="E382" s="8">
        <f t="shared" si="41"/>
        <v>0.1781353054468176</v>
      </c>
      <c r="F382" s="8">
        <f t="shared" si="42"/>
        <v>1.8180101691778567E-3</v>
      </c>
      <c r="G382" s="9">
        <f t="shared" si="43"/>
        <v>1.0360084640775159E-2</v>
      </c>
      <c r="H382" s="8">
        <f t="shared" si="46"/>
        <v>-3.4944669650437126</v>
      </c>
      <c r="I382" s="9">
        <f t="shared" si="47"/>
        <v>-3.4841068804029374</v>
      </c>
    </row>
    <row r="383" spans="1:9" x14ac:dyDescent="0.35">
      <c r="A383" s="8"/>
      <c r="B383" s="8">
        <f t="shared" si="44"/>
        <v>2509.6079279330602</v>
      </c>
      <c r="C383" s="8">
        <f t="shared" si="45"/>
        <v>15768.331659570409</v>
      </c>
      <c r="D383" s="8">
        <f t="shared" si="40"/>
        <v>3.7995811790436065</v>
      </c>
      <c r="E383" s="8">
        <f t="shared" si="41"/>
        <v>0.16937997171841346</v>
      </c>
      <c r="F383" s="8">
        <f t="shared" si="42"/>
        <v>1.726920044672352E-3</v>
      </c>
      <c r="G383" s="9">
        <f t="shared" si="43"/>
        <v>1.0905978325619974E-2</v>
      </c>
      <c r="H383" s="8">
        <f t="shared" si="46"/>
        <v>-3.6319281273698656</v>
      </c>
      <c r="I383" s="9">
        <f t="shared" si="47"/>
        <v>-3.6210221490442458</v>
      </c>
    </row>
    <row r="384" spans="1:9" x14ac:dyDescent="0.35">
      <c r="A384" s="8"/>
      <c r="B384" s="8">
        <f t="shared" si="44"/>
        <v>2575.1763685939586</v>
      </c>
      <c r="C384" s="8">
        <f t="shared" si="45"/>
        <v>16180.310322545643</v>
      </c>
      <c r="D384" s="8">
        <f t="shared" si="40"/>
        <v>3.9316066873209916</v>
      </c>
      <c r="E384" s="8">
        <f t="shared" si="41"/>
        <v>0.16102024781236454</v>
      </c>
      <c r="F384" s="8">
        <f t="shared" si="42"/>
        <v>1.6401152606972699E-3</v>
      </c>
      <c r="G384" s="9">
        <f t="shared" si="43"/>
        <v>1.1482540638816201E-2</v>
      </c>
      <c r="H384" s="8">
        <f t="shared" si="46"/>
        <v>-3.7722265547693241</v>
      </c>
      <c r="I384" s="9">
        <f t="shared" si="47"/>
        <v>-3.7607440141305077</v>
      </c>
    </row>
    <row r="385" spans="1:9" x14ac:dyDescent="0.35">
      <c r="A385" s="8"/>
      <c r="B385" s="8">
        <f t="shared" si="44"/>
        <v>2642.6824750373894</v>
      </c>
      <c r="C385" s="8">
        <f t="shared" si="45"/>
        <v>16604.463698695909</v>
      </c>
      <c r="D385" s="8">
        <f t="shared" si="40"/>
        <v>4.0668640368270355</v>
      </c>
      <c r="E385" s="8">
        <f t="shared" si="41"/>
        <v>0.15304032473745277</v>
      </c>
      <c r="F385" s="8">
        <f t="shared" si="42"/>
        <v>1.5574083272987776E-3</v>
      </c>
      <c r="G385" s="9">
        <f t="shared" si="43"/>
        <v>1.2091593470821265E-2</v>
      </c>
      <c r="H385" s="8">
        <f t="shared" si="46"/>
        <v>-3.9153811204168814</v>
      </c>
      <c r="I385" s="9">
        <f t="shared" si="47"/>
        <v>-3.9032895269460601</v>
      </c>
    </row>
    <row r="386" spans="1:9" x14ac:dyDescent="0.35">
      <c r="A386" s="8"/>
      <c r="B386" s="8">
        <f t="shared" si="44"/>
        <v>2712.1894249367119</v>
      </c>
      <c r="C386" s="8">
        <f t="shared" si="45"/>
        <v>17041.1887450502</v>
      </c>
      <c r="D386" s="8">
        <f t="shared" si="40"/>
        <v>4.2053528354884282</v>
      </c>
      <c r="E386" s="8">
        <f t="shared" si="41"/>
        <v>0.14542489651304588</v>
      </c>
      <c r="F386" s="8">
        <f t="shared" si="42"/>
        <v>1.4786192808256102E-3</v>
      </c>
      <c r="G386" s="9">
        <f t="shared" si="43"/>
        <v>1.2735072312793392E-2</v>
      </c>
      <c r="H386" s="8">
        <f t="shared" si="46"/>
        <v>-4.0614065582562073</v>
      </c>
      <c r="I386" s="9">
        <f t="shared" si="47"/>
        <v>-4.0486714859434141</v>
      </c>
    </row>
    <row r="387" spans="1:9" x14ac:dyDescent="0.35">
      <c r="A387" s="8"/>
      <c r="B387" s="8">
        <f t="shared" si="44"/>
        <v>2783.7626342742815</v>
      </c>
      <c r="C387" s="8">
        <f t="shared" si="45"/>
        <v>17490.896482347707</v>
      </c>
      <c r="D387" s="8">
        <f t="shared" si="40"/>
        <v>4.3470690809727763</v>
      </c>
      <c r="E387" s="8">
        <f t="shared" si="41"/>
        <v>0.13815915288290964</v>
      </c>
      <c r="F387" s="8">
        <f t="shared" si="42"/>
        <v>1.4035754124214195E-3</v>
      </c>
      <c r="G387" s="9">
        <f t="shared" si="43"/>
        <v>1.3415033634463114E-2</v>
      </c>
      <c r="H387" s="8">
        <f t="shared" si="46"/>
        <v>-4.2103135035022881</v>
      </c>
      <c r="I387" s="9">
        <f t="shared" si="47"/>
        <v>-4.1968984698678247</v>
      </c>
    </row>
    <row r="388" spans="1:9" x14ac:dyDescent="0.35">
      <c r="A388" s="8"/>
      <c r="B388" s="8">
        <f t="shared" si="44"/>
        <v>2857.4698425963329</v>
      </c>
      <c r="C388" s="8">
        <f t="shared" si="45"/>
        <v>17954.012530710042</v>
      </c>
      <c r="D388" s="8">
        <f t="shared" si="40"/>
        <v>4.4920052128425478</v>
      </c>
      <c r="E388" s="8">
        <f t="shared" si="41"/>
        <v>0.13122877143387845</v>
      </c>
      <c r="F388" s="8">
        <f t="shared" si="42"/>
        <v>1.3321110050092864E-3</v>
      </c>
      <c r="G388" s="9">
        <f t="shared" si="43"/>
        <v>1.4133662756354144E-2</v>
      </c>
      <c r="H388" s="8">
        <f t="shared" si="46"/>
        <v>-4.3621085524136785</v>
      </c>
      <c r="I388" s="9">
        <f t="shared" si="47"/>
        <v>-4.3479748896573245</v>
      </c>
    </row>
    <row r="389" spans="1:9" x14ac:dyDescent="0.35">
      <c r="A389" s="8"/>
      <c r="B389" s="8">
        <f t="shared" si="44"/>
        <v>2933.3812017312425</v>
      </c>
      <c r="C389" s="8">
        <f t="shared" si="45"/>
        <v>18430.977667074541</v>
      </c>
      <c r="D389" s="8">
        <f t="shared" si="40"/>
        <v>4.6401501827898599</v>
      </c>
      <c r="E389" s="8">
        <f t="shared" si="41"/>
        <v>0.12461990918887859</v>
      </c>
      <c r="F389" s="8">
        <f t="shared" si="42"/>
        <v>1.2640670785442698E-3</v>
      </c>
      <c r="G389" s="9">
        <f t="shared" si="43"/>
        <v>1.4893282250084693E-2</v>
      </c>
      <c r="H389" s="8">
        <f t="shared" si="46"/>
        <v>-4.5167943406795255</v>
      </c>
      <c r="I389" s="9">
        <f t="shared" si="47"/>
        <v>-4.501901058429441</v>
      </c>
    </row>
    <row r="390" spans="1:9" x14ac:dyDescent="0.35">
      <c r="A390" s="8"/>
      <c r="B390" s="8">
        <f t="shared" si="44"/>
        <v>3011.5693681203916</v>
      </c>
      <c r="C390" s="8">
        <f t="shared" si="45"/>
        <v>18922.248405326154</v>
      </c>
      <c r="D390" s="8">
        <f t="shared" si="40"/>
        <v>4.7914895421757446</v>
      </c>
      <c r="E390" s="8">
        <f t="shared" si="41"/>
        <v>0.11831919373993829</v>
      </c>
      <c r="F390" s="8">
        <f t="shared" si="42"/>
        <v>1.1992911433318034E-3</v>
      </c>
      <c r="G390" s="9">
        <f t="shared" si="43"/>
        <v>1.5696360902700063E-2</v>
      </c>
      <c r="H390" s="8">
        <f t="shared" si="46"/>
        <v>-4.6743696395791376</v>
      </c>
      <c r="I390" s="9">
        <f t="shared" si="47"/>
        <v>-4.6586732786764378</v>
      </c>
    </row>
    <row r="391" spans="1:9" x14ac:dyDescent="0.35">
      <c r="A391" s="8"/>
      <c r="B391" s="8">
        <f t="shared" si="44"/>
        <v>3092.1095989174387</v>
      </c>
      <c r="C391" s="8">
        <f t="shared" si="45"/>
        <v>19428.297600107013</v>
      </c>
      <c r="D391" s="8">
        <f t="shared" si="40"/>
        <v>4.9460055459204249</v>
      </c>
      <c r="E391" s="8">
        <f t="shared" si="41"/>
        <v>0.11231371398297946</v>
      </c>
      <c r="F391" s="8">
        <f t="shared" si="42"/>
        <v>1.1376369612067202E-3</v>
      </c>
      <c r="G391" s="9">
        <f t="shared" si="43"/>
        <v>1.654552328348282E-2</v>
      </c>
      <c r="H391" s="8">
        <f t="shared" si="46"/>
        <v>-4.8348294688986515</v>
      </c>
      <c r="I391" s="9">
        <f t="shared" si="47"/>
        <v>-4.8182839456151685</v>
      </c>
    </row>
    <row r="392" spans="1:9" x14ac:dyDescent="0.35">
      <c r="A392" s="8"/>
      <c r="B392" s="8">
        <f t="shared" si="44"/>
        <v>3175.0798520191247</v>
      </c>
      <c r="C392" s="8">
        <f t="shared" si="45"/>
        <v>19949.6150753285</v>
      </c>
      <c r="D392" s="8">
        <f t="shared" si="40"/>
        <v>5.1036772716321499</v>
      </c>
      <c r="E392" s="8">
        <f t="shared" si="41"/>
        <v>0.10659101051238487</v>
      </c>
      <c r="F392" s="8">
        <f t="shared" si="42"/>
        <v>1.0789643143685761E-3</v>
      </c>
      <c r="G392" s="9">
        <f t="shared" si="43"/>
        <v>1.7443559954209889E-2</v>
      </c>
      <c r="H392" s="8">
        <f t="shared" si="46"/>
        <v>-4.9981652254341338</v>
      </c>
      <c r="I392" s="9">
        <f t="shared" si="47"/>
        <v>-4.9807216654799236</v>
      </c>
    </row>
    <row r="393" spans="1:9" x14ac:dyDescent="0.35">
      <c r="A393" s="8"/>
      <c r="B393" s="8">
        <f t="shared" si="44"/>
        <v>3260.5608901978576</v>
      </c>
      <c r="C393" s="8">
        <f t="shared" si="45"/>
        <v>20486.708278455571</v>
      </c>
      <c r="D393" s="8">
        <f t="shared" si="40"/>
        <v>5.2644807527220578</v>
      </c>
      <c r="E393" s="8">
        <f t="shared" si="41"/>
        <v>0.10113906572961932</v>
      </c>
      <c r="F393" s="8">
        <f t="shared" si="42"/>
        <v>1.0231387816785884E-3</v>
      </c>
      <c r="G393" s="9">
        <f t="shared" si="43"/>
        <v>1.8393438366612204E-2</v>
      </c>
      <c r="H393" s="8">
        <f t="shared" si="46"/>
        <v>-5.1643648257741175</v>
      </c>
      <c r="I393" s="9">
        <f t="shared" si="47"/>
        <v>-5.1459713874075055</v>
      </c>
    </row>
    <row r="394" spans="1:9" x14ac:dyDescent="0.35">
      <c r="A394" s="8"/>
      <c r="B394" s="8">
        <f t="shared" si="44"/>
        <v>3348.6363895145805</v>
      </c>
      <c r="C394" s="8">
        <f t="shared" si="45"/>
        <v>21040.102961684912</v>
      </c>
      <c r="D394" s="8">
        <f t="shared" si="40"/>
        <v>5.4283891241358306</v>
      </c>
      <c r="E394" s="8">
        <f t="shared" si="41"/>
        <v>9.5946293716536901E-2</v>
      </c>
      <c r="F394" s="8">
        <f t="shared" si="42"/>
        <v>9.7003152221105901E-4</v>
      </c>
      <c r="G394" s="9">
        <f t="shared" si="43"/>
        <v>1.9398314493666819E-2</v>
      </c>
      <c r="H394" s="8">
        <f t="shared" si="46"/>
        <v>-5.3334128619415049</v>
      </c>
      <c r="I394" s="9">
        <f t="shared" si="47"/>
        <v>-5.3140145474478384</v>
      </c>
    </row>
    <row r="395" spans="1:9" x14ac:dyDescent="0.35">
      <c r="A395" s="8"/>
      <c r="B395" s="8">
        <f t="shared" si="44"/>
        <v>3439.3930521980078</v>
      </c>
      <c r="C395" s="8">
        <f t="shared" si="45"/>
        <v>21610.343891186076</v>
      </c>
      <c r="D395" s="8">
        <f t="shared" si="40"/>
        <v>5.5953727792375751</v>
      </c>
      <c r="E395" s="8">
        <f t="shared" si="41"/>
        <v>9.1001529920483201E-2</v>
      </c>
      <c r="F395" s="8">
        <f t="shared" si="42"/>
        <v>9.1951906588601533E-4</v>
      </c>
      <c r="G395" s="9">
        <f t="shared" si="43"/>
        <v>2.0461545244468346E-2</v>
      </c>
      <c r="H395" s="8">
        <f t="shared" si="46"/>
        <v>-5.5052907683829782</v>
      </c>
      <c r="I395" s="9">
        <f t="shared" si="47"/>
        <v>-5.4848292231385098</v>
      </c>
    </row>
    <row r="396" spans="1:9" x14ac:dyDescent="0.35">
      <c r="A396" s="8"/>
      <c r="B396" s="8">
        <f t="shared" si="44"/>
        <v>3532.9207241854483</v>
      </c>
      <c r="C396" s="8">
        <f t="shared" si="45"/>
        <v>22197.995585632274</v>
      </c>
      <c r="D396" s="8">
        <f t="shared" ref="D396:D459" si="48">10*LOG(1+(C396*$C$4)^2)</f>
        <v>5.7653995363123354</v>
      </c>
      <c r="E396" s="8">
        <f t="shared" ref="E396:E459" si="49">10*LOG(1+1/(C396*$C$5)^2)</f>
        <v>8.6294020694873699E-2</v>
      </c>
      <c r="F396" s="8">
        <f t="shared" ref="F396:F459" si="50">10*LOG(1+1/(C396*$C$6)^2)</f>
        <v>8.7148311097724068E-4</v>
      </c>
      <c r="G396" s="9">
        <f t="shared" ref="G396:G459" si="51">10*LOG(1+(C396*$C$7)^2)</f>
        <v>2.1586701715687585E-2</v>
      </c>
      <c r="H396" s="8">
        <f t="shared" si="46"/>
        <v>-5.6799769987284385</v>
      </c>
      <c r="I396" s="9">
        <f t="shared" si="47"/>
        <v>-5.6583902970127511</v>
      </c>
    </row>
    <row r="397" spans="1:9" x14ac:dyDescent="0.35">
      <c r="A397" s="8"/>
      <c r="B397" s="8">
        <f t="shared" ref="B397:B460" si="52">10^(10^(ROW(B386)/700))</f>
        <v>3629.3125175289911</v>
      </c>
      <c r="C397" s="8">
        <f t="shared" ref="C397:C460" si="53">2*PI()*B397</f>
        <v>22803.643085301112</v>
      </c>
      <c r="D397" s="8">
        <f t="shared" si="48"/>
        <v>5.9384348131072127</v>
      </c>
      <c r="E397" s="8">
        <f t="shared" si="49"/>
        <v>8.1813412735646351E-2</v>
      </c>
      <c r="F397" s="8">
        <f t="shared" si="50"/>
        <v>8.2581032831324482E-4</v>
      </c>
      <c r="G397" s="9">
        <f t="shared" si="51"/>
        <v>2.2777583336071393E-2</v>
      </c>
      <c r="H397" s="8">
        <f t="shared" ref="H397:H460" si="54">E397-D397-F397</f>
        <v>-5.8574472106998803</v>
      </c>
      <c r="I397" s="9">
        <f t="shared" ref="I397:I460" si="55">H397+G397</f>
        <v>-5.8346696273638088</v>
      </c>
    </row>
    <row r="398" spans="1:9" x14ac:dyDescent="0.35">
      <c r="A398" s="8"/>
      <c r="B398" s="8">
        <f t="shared" si="52"/>
        <v>3728.6649378803936</v>
      </c>
      <c r="C398" s="8">
        <f t="shared" si="53"/>
        <v>23427.892753085773</v>
      </c>
      <c r="D398" s="8">
        <f t="shared" si="48"/>
        <v>6.1144418078097882</v>
      </c>
      <c r="E398" s="8">
        <f t="shared" si="49"/>
        <v>7.7549742450793047E-2</v>
      </c>
      <c r="F398" s="8">
        <f t="shared" si="50"/>
        <v>7.8239217200156991E-4</v>
      </c>
      <c r="G398" s="9">
        <f t="shared" si="51"/>
        <v>2.4038232964134518E-2</v>
      </c>
      <c r="H398" s="8">
        <f t="shared" si="54"/>
        <v>-6.0376744575309971</v>
      </c>
      <c r="I398" s="9">
        <f t="shared" si="55"/>
        <v>-6.0136362245668629</v>
      </c>
    </row>
    <row r="399" spans="1:9" x14ac:dyDescent="0.35">
      <c r="A399" s="8"/>
      <c r="B399" s="8">
        <f t="shared" si="52"/>
        <v>3831.078017277885</v>
      </c>
      <c r="C399" s="8">
        <f t="shared" si="53"/>
        <v>24071.373108819109</v>
      </c>
      <c r="D399" s="8">
        <f t="shared" si="48"/>
        <v>6.2933816848642641</v>
      </c>
      <c r="E399" s="8">
        <f t="shared" si="49"/>
        <v>7.3493425297175827E-2</v>
      </c>
      <c r="F399" s="8">
        <f t="shared" si="50"/>
        <v>7.4112469647344241E-4</v>
      </c>
      <c r="G399" s="9">
        <f t="shared" si="51"/>
        <v>2.5372953003006987E-2</v>
      </c>
      <c r="H399" s="8">
        <f t="shared" si="54"/>
        <v>-6.2206293842635612</v>
      </c>
      <c r="I399" s="9">
        <f t="shared" si="55"/>
        <v>-6.195256431260554</v>
      </c>
    </row>
    <row r="400" spans="1:9" x14ac:dyDescent="0.35">
      <c r="A400" s="8"/>
      <c r="B400" s="8">
        <f t="shared" si="52"/>
        <v>3936.6554524684734</v>
      </c>
      <c r="C400" s="8">
        <f t="shared" si="53"/>
        <v>24734.735698378317</v>
      </c>
      <c r="D400" s="8">
        <f t="shared" si="48"/>
        <v>6.4752137640494762</v>
      </c>
      <c r="E400" s="8">
        <f t="shared" si="49"/>
        <v>6.9635245115905395E-2</v>
      </c>
      <c r="F400" s="8">
        <f t="shared" si="50"/>
        <v>7.01908379702089E-4</v>
      </c>
      <c r="G400" s="9">
        <f t="shared" si="51"/>
        <v>2.6786322600528496E-2</v>
      </c>
      <c r="H400" s="8">
        <f t="shared" si="54"/>
        <v>-6.4062804273132734</v>
      </c>
      <c r="I400" s="9">
        <f t="shared" si="55"/>
        <v>-6.3794941047127445</v>
      </c>
    </row>
    <row r="401" spans="1:9" x14ac:dyDescent="0.35">
      <c r="A401" s="8"/>
      <c r="B401" s="8">
        <f t="shared" si="52"/>
        <v>4045.5047490098968</v>
      </c>
      <c r="C401" s="8">
        <f t="shared" si="53"/>
        <v>25418.655999104223</v>
      </c>
      <c r="D401" s="8">
        <f t="shared" si="48"/>
        <v>6.6598957112863371</v>
      </c>
      <c r="E401" s="8">
        <f t="shared" si="49"/>
        <v>6.5966343494840998E-2</v>
      </c>
      <c r="F401" s="8">
        <f t="shared" si="50"/>
        <v>6.6464795239353468E-4</v>
      </c>
      <c r="G401" s="9">
        <f t="shared" si="51"/>
        <v>2.8283216006919631E-2</v>
      </c>
      <c r="H401" s="8">
        <f t="shared" si="54"/>
        <v>-6.5945940157438896</v>
      </c>
      <c r="I401" s="9">
        <f t="shared" si="55"/>
        <v>-6.5663107997369696</v>
      </c>
    </row>
    <row r="402" spans="1:9" x14ac:dyDescent="0.35">
      <c r="A402" s="8"/>
      <c r="B402" s="8">
        <f t="shared" si="52"/>
        <v>4157.7373714083187</v>
      </c>
      <c r="C402" s="8">
        <f t="shared" si="53"/>
        <v>26123.834363144222</v>
      </c>
      <c r="D402" s="8">
        <f t="shared" si="48"/>
        <v>6.8473837297054763</v>
      </c>
      <c r="E402" s="8">
        <f t="shared" si="49"/>
        <v>6.2478209184131793E-2</v>
      </c>
      <c r="F402" s="8">
        <f t="shared" si="50"/>
        <v>6.2925223300701718E-4</v>
      </c>
      <c r="G402" s="9">
        <f t="shared" si="51"/>
        <v>2.9868822166884433E-2</v>
      </c>
      <c r="H402" s="8">
        <f t="shared" si="54"/>
        <v>-6.7855347727543514</v>
      </c>
      <c r="I402" s="9">
        <f t="shared" si="55"/>
        <v>-6.755665950587467</v>
      </c>
    </row>
    <row r="403" spans="1:9" x14ac:dyDescent="0.35">
      <c r="A403" s="8"/>
      <c r="B403" s="8">
        <f t="shared" si="52"/>
        <v>4273.4688995589695</v>
      </c>
      <c r="C403" s="8">
        <f t="shared" si="53"/>
        <v>26850.997000397831</v>
      </c>
      <c r="D403" s="8">
        <f t="shared" si="48"/>
        <v>7.0376327495825866</v>
      </c>
      <c r="E403" s="8">
        <f t="shared" si="49"/>
        <v>5.9162667588259152E-2</v>
      </c>
      <c r="F403" s="8">
        <f t="shared" si="50"/>
        <v>5.9563396842121944E-4</v>
      </c>
      <c r="G403" s="9">
        <f t="shared" si="51"/>
        <v>3.1548665627715008E-2</v>
      </c>
      <c r="H403" s="8">
        <f t="shared" si="54"/>
        <v>-6.9790657159627489</v>
      </c>
      <c r="I403" s="9">
        <f t="shared" si="55"/>
        <v>-6.9475170503350343</v>
      </c>
    </row>
    <row r="404" spans="1:9" x14ac:dyDescent="0.35">
      <c r="A404" s="8"/>
      <c r="B404" s="8">
        <f t="shared" si="52"/>
        <v>4392.819191770338</v>
      </c>
      <c r="C404" s="8">
        <f t="shared" si="53"/>
        <v>27600.897002827893</v>
      </c>
      <c r="D404" s="8">
        <f t="shared" si="48"/>
        <v>7.2305966158420967</v>
      </c>
      <c r="E404" s="8">
        <f t="shared" si="49"/>
        <v>5.6011870355722429E-2</v>
      </c>
      <c r="F404" s="8">
        <f t="shared" si="50"/>
        <v>5.6370968009006556E-4</v>
      </c>
      <c r="G404" s="9">
        <f t="shared" si="51"/>
        <v>3.3328628849900829E-2</v>
      </c>
      <c r="H404" s="8">
        <f t="shared" si="54"/>
        <v>-7.1751484551664646</v>
      </c>
      <c r="I404" s="9">
        <f t="shared" si="55"/>
        <v>-7.1418198263165635</v>
      </c>
    </row>
    <row r="405" spans="1:9" x14ac:dyDescent="0.35">
      <c r="A405" s="8"/>
      <c r="B405" s="8">
        <f t="shared" si="52"/>
        <v>4515.912554664882</v>
      </c>
      <c r="C405" s="8">
        <f t="shared" si="53"/>
        <v>28374.315411978216</v>
      </c>
      <c r="D405" s="8">
        <f t="shared" si="48"/>
        <v>7.4262282719311994</v>
      </c>
      <c r="E405" s="8">
        <f t="shared" si="49"/>
        <v>5.3018285085286693E-2</v>
      </c>
      <c r="F405" s="8">
        <f t="shared" si="50"/>
        <v>5.3339951553433218E-4</v>
      </c>
      <c r="G405" s="9">
        <f t="shared" si="51"/>
        <v>3.5214976011882754E-2</v>
      </c>
      <c r="H405" s="8">
        <f t="shared" si="54"/>
        <v>-7.373743386361447</v>
      </c>
      <c r="I405" s="9">
        <f t="shared" si="55"/>
        <v>-7.3385284103495643</v>
      </c>
    </row>
    <row r="406" spans="1:9" x14ac:dyDescent="0.35">
      <c r="A406" s="8"/>
      <c r="B406" s="8">
        <f t="shared" si="52"/>
        <v>4642.8779202634105</v>
      </c>
      <c r="C406" s="8">
        <f t="shared" si="53"/>
        <v>29172.062331627574</v>
      </c>
      <c r="D406" s="8">
        <f t="shared" si="48"/>
        <v>7.6244799389779612</v>
      </c>
      <c r="E406" s="8">
        <f t="shared" si="49"/>
        <v>5.0174685165693372E-2</v>
      </c>
      <c r="F406" s="8">
        <f t="shared" si="50"/>
        <v>5.0462710500823269E-4</v>
      </c>
      <c r="G406" s="9">
        <f t="shared" si="51"/>
        <v>3.7214378405971048E-2</v>
      </c>
      <c r="H406" s="8">
        <f t="shared" si="54"/>
        <v>-7.5748098809172761</v>
      </c>
      <c r="I406" s="9">
        <f t="shared" si="55"/>
        <v>-7.5375955025113051</v>
      </c>
    </row>
    <row r="407" spans="1:9" x14ac:dyDescent="0.35">
      <c r="A407" s="8"/>
      <c r="B407" s="8">
        <f t="shared" si="52"/>
        <v>4773.8490305746809</v>
      </c>
      <c r="C407" s="8">
        <f t="shared" si="53"/>
        <v>29994.978087600346</v>
      </c>
      <c r="D407" s="8">
        <f t="shared" si="48"/>
        <v>7.8253032892641112</v>
      </c>
      <c r="E407" s="8">
        <f t="shared" si="49"/>
        <v>4.7474139763756765E-2</v>
      </c>
      <c r="F407" s="8">
        <f t="shared" si="50"/>
        <v>4.7731942318461889E-4</v>
      </c>
      <c r="G407" s="9">
        <f t="shared" si="51"/>
        <v>3.9333941527950958E-2</v>
      </c>
      <c r="H407" s="8">
        <f t="shared" si="54"/>
        <v>-7.7783064689235397</v>
      </c>
      <c r="I407" s="9">
        <f t="shared" si="55"/>
        <v>-7.7389725273955889</v>
      </c>
    </row>
    <row r="408" spans="1:9" x14ac:dyDescent="0.35">
      <c r="A408" s="8"/>
      <c r="B408" s="8">
        <f t="shared" si="52"/>
        <v>4908.9646300268032</v>
      </c>
      <c r="C408" s="8">
        <f t="shared" si="53"/>
        <v>30843.934436848682</v>
      </c>
      <c r="D408" s="8">
        <f t="shared" si="48"/>
        <v>8.0286496131633651</v>
      </c>
      <c r="E408" s="8">
        <f t="shared" si="49"/>
        <v>4.4910003974025114E-2</v>
      </c>
      <c r="F408" s="8">
        <f t="shared" si="50"/>
        <v>4.5140665572432278E-4</v>
      </c>
      <c r="G408" s="9">
        <f t="shared" si="51"/>
        <v>4.158123396867746E-2</v>
      </c>
      <c r="H408" s="8">
        <f t="shared" si="54"/>
        <v>-7.984191015845064</v>
      </c>
      <c r="I408" s="9">
        <f t="shared" si="55"/>
        <v>-7.9426097818763868</v>
      </c>
    </row>
    <row r="409" spans="1:9" x14ac:dyDescent="0.35">
      <c r="A409" s="8"/>
      <c r="B409" s="8">
        <f t="shared" si="52"/>
        <v>5048.3686660929443</v>
      </c>
      <c r="C409" s="8">
        <f t="shared" si="53"/>
        <v>31719.835828020994</v>
      </c>
      <c r="D409" s="8">
        <f t="shared" si="48"/>
        <v>8.2344699788178062</v>
      </c>
      <c r="E409" s="8">
        <f t="shared" si="49"/>
        <v>4.247590914145883E-2</v>
      </c>
      <c r="F409" s="8">
        <f t="shared" si="50"/>
        <v>4.2682207057174364E-4</v>
      </c>
      <c r="G409" s="9">
        <f t="shared" si="51"/>
        <v>4.3964318221822882E-2</v>
      </c>
      <c r="H409" s="8">
        <f t="shared" si="54"/>
        <v>-8.1924208917469201</v>
      </c>
      <c r="I409" s="9">
        <f t="shared" si="55"/>
        <v>-8.1484565735250971</v>
      </c>
    </row>
    <row r="410" spans="1:9" x14ac:dyDescent="0.35">
      <c r="A410" s="8"/>
      <c r="B410" s="8">
        <f t="shared" si="52"/>
        <v>5192.2104984807611</v>
      </c>
      <c r="C410" s="8">
        <f t="shared" si="53"/>
        <v>32623.620715837915</v>
      </c>
      <c r="D410" s="8">
        <f t="shared" si="48"/>
        <v>8.4427153839461528</v>
      </c>
      <c r="E410" s="8">
        <f t="shared" si="49"/>
        <v>4.0165753367042457E-2</v>
      </c>
      <c r="F410" s="8">
        <f t="shared" si="50"/>
        <v>4.0350189383298897E-4</v>
      </c>
      <c r="G410" s="9">
        <f t="shared" si="51"/>
        <v>4.6491783527957124E-2</v>
      </c>
      <c r="H410" s="8">
        <f t="shared" si="54"/>
        <v>-8.4029531324729447</v>
      </c>
      <c r="I410" s="9">
        <f t="shared" si="55"/>
        <v>-8.3564613489449879</v>
      </c>
    </row>
    <row r="411" spans="1:9" x14ac:dyDescent="0.35">
      <c r="A411" s="8"/>
      <c r="B411" s="8">
        <f t="shared" si="52"/>
        <v>5340.6451172720645</v>
      </c>
      <c r="C411" s="8">
        <f t="shared" si="53"/>
        <v>33556.26293170423</v>
      </c>
      <c r="D411" s="8">
        <f t="shared" si="48"/>
        <v>8.65333689929518</v>
      </c>
      <c r="E411" s="8">
        <f t="shared" si="49"/>
        <v>3.7973692204810158E-2</v>
      </c>
      <c r="F411" s="8">
        <f t="shared" si="50"/>
        <v>3.8138519011385639E-4</v>
      </c>
      <c r="G411" s="9">
        <f t="shared" si="51"/>
        <v>4.917278088130074E-2</v>
      </c>
      <c r="H411" s="8">
        <f t="shared" si="54"/>
        <v>-8.6157445922804836</v>
      </c>
      <c r="I411" s="9">
        <f t="shared" si="55"/>
        <v>-8.5665718113991822</v>
      </c>
    </row>
    <row r="412" spans="1:9" x14ac:dyDescent="0.35">
      <c r="A412" s="8"/>
      <c r="B412" s="8">
        <f t="shared" si="52"/>
        <v>5493.833370418145</v>
      </c>
      <c r="C412" s="8">
        <f t="shared" si="53"/>
        <v>34518.773113104195</v>
      </c>
      <c r="D412" s="8">
        <f t="shared" si="48"/>
        <v>8.8662858033604781</v>
      </c>
      <c r="E412" s="8">
        <f t="shared" si="49"/>
        <v>3.5894129557385981E-2</v>
      </c>
      <c r="F412" s="8">
        <f t="shared" si="50"/>
        <v>3.6041374715904836E-4</v>
      </c>
      <c r="G412" s="9">
        <f t="shared" si="51"/>
        <v>5.201706033164228E-2</v>
      </c>
      <c r="H412" s="8">
        <f t="shared" si="54"/>
        <v>-8.8307520875502519</v>
      </c>
      <c r="I412" s="9">
        <f t="shared" si="55"/>
        <v>-8.7787350272186089</v>
      </c>
    </row>
    <row r="413" spans="1:9" x14ac:dyDescent="0.35">
      <c r="A413" s="8"/>
      <c r="B413" s="8">
        <f t="shared" si="52"/>
        <v>5651.9422010150283</v>
      </c>
      <c r="C413" s="8">
        <f t="shared" si="53"/>
        <v>35512.200194445875</v>
      </c>
      <c r="D413" s="8">
        <f t="shared" si="48"/>
        <v>9.0815137081102613</v>
      </c>
      <c r="E413" s="8">
        <f t="shared" si="49"/>
        <v>3.3921708775959701E-2</v>
      </c>
      <c r="F413" s="8">
        <f t="shared" si="50"/>
        <v>3.4053196468105773E-4</v>
      </c>
      <c r="G413" s="9">
        <f t="shared" si="51"/>
        <v>5.5035010720132289E-2</v>
      </c>
      <c r="H413" s="8">
        <f t="shared" si="54"/>
        <v>-9.0479325312989829</v>
      </c>
      <c r="I413" s="9">
        <f t="shared" si="55"/>
        <v>-8.9928975205788504</v>
      </c>
    </row>
    <row r="414" spans="1:9" x14ac:dyDescent="0.35">
      <c r="A414" s="8"/>
      <c r="B414" s="8">
        <f t="shared" si="52"/>
        <v>5815.1448948036259</v>
      </c>
      <c r="C414" s="8">
        <f t="shared" si="53"/>
        <v>36537.632962150521</v>
      </c>
      <c r="D414" s="8">
        <f t="shared" si="48"/>
        <v>9.2989726755484643</v>
      </c>
      <c r="E414" s="8">
        <f t="shared" si="49"/>
        <v>3.2051303969434168E-2</v>
      </c>
      <c r="F414" s="8">
        <f t="shared" si="50"/>
        <v>3.2168674723515804E-4</v>
      </c>
      <c r="G414" s="9">
        <f t="shared" si="51"/>
        <v>5.8237701993789873E-2</v>
      </c>
      <c r="H414" s="8">
        <f t="shared" si="54"/>
        <v>-9.2672430583262653</v>
      </c>
      <c r="I414" s="9">
        <f t="shared" si="55"/>
        <v>-9.2090053563324759</v>
      </c>
    </row>
    <row r="415" spans="1:9" x14ac:dyDescent="0.35">
      <c r="A415" s="8"/>
      <c r="B415" s="8">
        <f t="shared" si="52"/>
        <v>5983.6213383605264</v>
      </c>
      <c r="C415" s="8">
        <f t="shared" si="53"/>
        <v>37596.201676913108</v>
      </c>
      <c r="D415" s="8">
        <f t="shared" si="48"/>
        <v>9.5186153250466283</v>
      </c>
      <c r="E415" s="8">
        <f t="shared" si="49"/>
        <v>3.027801152646328E-2</v>
      </c>
      <c r="F415" s="8">
        <f t="shared" si="50"/>
        <v>3.0382740102279429E-4</v>
      </c>
      <c r="G415" s="9">
        <f t="shared" si="51"/>
        <v>6.1636930249561836E-2</v>
      </c>
      <c r="H415" s="8">
        <f t="shared" si="54"/>
        <v>-9.4886411409211888</v>
      </c>
      <c r="I415" s="9">
        <f t="shared" si="55"/>
        <v>-9.4270042106716279</v>
      </c>
    </row>
    <row r="416" spans="1:9" x14ac:dyDescent="0.35">
      <c r="A416" s="8"/>
      <c r="B416" s="8">
        <f t="shared" si="52"/>
        <v>6157.5582884682735</v>
      </c>
      <c r="C416" s="8">
        <f t="shared" si="53"/>
        <v>38689.079766205738</v>
      </c>
      <c r="D416" s="8">
        <f t="shared" si="48"/>
        <v>9.7403949314613154</v>
      </c>
      <c r="E416" s="8">
        <f t="shared" si="49"/>
        <v>2.8597141853134118E-2</v>
      </c>
      <c r="F416" s="8">
        <f t="shared" si="50"/>
        <v>2.8690553449008907E-4</v>
      </c>
      <c r="G416" s="9">
        <f t="shared" si="51"/>
        <v>6.5245265664598776E-2</v>
      </c>
      <c r="H416" s="8">
        <f t="shared" si="54"/>
        <v>-9.7120846951426714</v>
      </c>
      <c r="I416" s="9">
        <f t="shared" si="55"/>
        <v>-9.6468394294780726</v>
      </c>
    </row>
    <row r="417" spans="1:9" x14ac:dyDescent="0.35">
      <c r="A417" s="8"/>
      <c r="B417" s="8">
        <f t="shared" si="52"/>
        <v>6337.1496531764815</v>
      </c>
      <c r="C417" s="8">
        <f t="shared" si="53"/>
        <v>39817.485590236676</v>
      </c>
      <c r="D417" s="8">
        <f t="shared" si="48"/>
        <v>9.964265514129945</v>
      </c>
      <c r="E417" s="8">
        <f t="shared" si="49"/>
        <v>2.7004211328175425E-2</v>
      </c>
      <c r="F417" s="8">
        <f t="shared" si="50"/>
        <v>2.7087496261310012E-4</v>
      </c>
      <c r="G417" s="9">
        <f t="shared" si="51"/>
        <v>6.9076103474803446E-2</v>
      </c>
      <c r="H417" s="8">
        <f t="shared" si="54"/>
        <v>-9.9375321777643819</v>
      </c>
      <c r="I417" s="9">
        <f t="shared" si="55"/>
        <v>-9.868456074289579</v>
      </c>
    </row>
    <row r="418" spans="1:9" x14ac:dyDescent="0.35">
      <c r="A418" s="8"/>
      <c r="B418" s="8">
        <f t="shared" si="52"/>
        <v>6522.5967850910902</v>
      </c>
      <c r="C418" s="8">
        <f t="shared" si="53"/>
        <v>40982.684284741146</v>
      </c>
      <c r="D418" s="8">
        <f t="shared" si="48"/>
        <v>10.190181916908505</v>
      </c>
      <c r="E418" s="8">
        <f t="shared" si="49"/>
        <v>2.5494934476774072E-2</v>
      </c>
      <c r="F418" s="8">
        <f t="shared" si="50"/>
        <v>2.5569161474880194E-4</v>
      </c>
      <c r="G418" s="9">
        <f t="shared" si="51"/>
        <v>7.3143718168773797E-2</v>
      </c>
      <c r="H418" s="8">
        <f t="shared" si="54"/>
        <v>-10.164942674046481</v>
      </c>
      <c r="I418" s="9">
        <f t="shared" si="55"/>
        <v>-10.091798955877707</v>
      </c>
    </row>
    <row r="419" spans="1:9" x14ac:dyDescent="0.35">
      <c r="A419" s="8"/>
      <c r="B419" s="8">
        <f t="shared" si="52"/>
        <v>6714.1087874533514</v>
      </c>
      <c r="C419" s="8">
        <f t="shared" si="53"/>
        <v>42185.989684132248</v>
      </c>
      <c r="D419" s="8">
        <f t="shared" si="48"/>
        <v>10.418099879472557</v>
      </c>
      <c r="E419" s="8">
        <f t="shared" si="49"/>
        <v>2.4065216363371517E-2</v>
      </c>
      <c r="F419" s="8">
        <f t="shared" si="50"/>
        <v>2.4131344592581713E-4</v>
      </c>
      <c r="G419" s="9">
        <f t="shared" si="51"/>
        <v>7.7463321068585111E-2</v>
      </c>
      <c r="H419" s="8">
        <f t="shared" si="54"/>
        <v>-10.394275976555111</v>
      </c>
      <c r="I419" s="9">
        <f t="shared" si="55"/>
        <v>-10.316812655486526</v>
      </c>
    </row>
    <row r="420" spans="1:9" x14ac:dyDescent="0.35">
      <c r="A420" s="8"/>
      <c r="B420" s="8">
        <f t="shared" si="52"/>
        <v>6911.9028335992998</v>
      </c>
      <c r="C420" s="8">
        <f t="shared" si="53"/>
        <v>43428.766328724072</v>
      </c>
      <c r="D420" s="8">
        <f t="shared" si="48"/>
        <v>10.647976100157052</v>
      </c>
      <c r="E420" s="8">
        <f t="shared" si="49"/>
        <v>2.2711145203132849E-2</v>
      </c>
      <c r="F420" s="8">
        <f t="shared" si="50"/>
        <v>2.2770035148352729E-4</v>
      </c>
      <c r="G420" s="9">
        <f t="shared" si="51"/>
        <v>8.2051121472516683E-2</v>
      </c>
      <c r="H420" s="8">
        <f t="shared" si="54"/>
        <v>-10.625492655305404</v>
      </c>
      <c r="I420" s="9">
        <f t="shared" si="55"/>
        <v>-10.543441533832887</v>
      </c>
    </row>
    <row r="421" spans="1:9" x14ac:dyDescent="0.35">
      <c r="A421" s="8"/>
      <c r="B421" s="8">
        <f t="shared" si="52"/>
        <v>7116.2045004170768</v>
      </c>
      <c r="C421" s="8">
        <f t="shared" si="53"/>
        <v>44712.431559905825</v>
      </c>
      <c r="D421" s="8">
        <f t="shared" si="48"/>
        <v>10.879768290651162</v>
      </c>
      <c r="E421" s="8">
        <f t="shared" si="49"/>
        <v>2.1428985191239629E-2</v>
      </c>
      <c r="F421" s="8">
        <f t="shared" si="50"/>
        <v>2.1481408493530246E-4</v>
      </c>
      <c r="G421" s="9">
        <f t="shared" si="51"/>
        <v>8.6924391537378409E-2</v>
      </c>
      <c r="H421" s="8">
        <f t="shared" si="54"/>
        <v>-10.858554119544859</v>
      </c>
      <c r="I421" s="9">
        <f t="shared" si="55"/>
        <v>-10.771629728007481</v>
      </c>
    </row>
    <row r="422" spans="1:9" x14ac:dyDescent="0.35">
      <c r="A422" s="8"/>
      <c r="B422" s="8">
        <f t="shared" si="52"/>
        <v>7327.2481164513811</v>
      </c>
      <c r="C422" s="8">
        <f t="shared" si="53"/>
        <v>46038.457707346613</v>
      </c>
      <c r="D422" s="8">
        <f t="shared" si="48"/>
        <v>11.113435222901915</v>
      </c>
      <c r="E422" s="8">
        <f t="shared" si="49"/>
        <v>2.0215169548555123E-2</v>
      </c>
      <c r="F422" s="8">
        <f t="shared" si="50"/>
        <v>2.0261817895849608E-4</v>
      </c>
      <c r="G422" s="9">
        <f t="shared" si="51"/>
        <v>9.2101535079526356E-2</v>
      </c>
      <c r="H422" s="8">
        <f t="shared" si="54"/>
        <v>-11.093422671532318</v>
      </c>
      <c r="I422" s="9">
        <f t="shared" si="55"/>
        <v>-11.001321136452791</v>
      </c>
    </row>
    <row r="423" spans="1:9" x14ac:dyDescent="0.35">
      <c r="A423" s="8"/>
      <c r="B423" s="8">
        <f t="shared" si="52"/>
        <v>7545.2771253344008</v>
      </c>
      <c r="C423" s="8">
        <f t="shared" si="53"/>
        <v>47408.374372499333</v>
      </c>
      <c r="D423" s="8">
        <f t="shared" si="48"/>
        <v>11.348936768606562</v>
      </c>
      <c r="E423" s="8">
        <f t="shared" si="49"/>
        <v>1.9066293781825006E-2</v>
      </c>
      <c r="F423" s="8">
        <f t="shared" si="50"/>
        <v>1.9107786939929851E-4</v>
      </c>
      <c r="G423" s="9">
        <f t="shared" si="51"/>
        <v>9.7602160473490726E-2</v>
      </c>
      <c r="H423" s="8">
        <f t="shared" si="54"/>
        <v>-11.330061552694136</v>
      </c>
      <c r="I423" s="9">
        <f t="shared" si="55"/>
        <v>-11.232459392220646</v>
      </c>
    </row>
    <row r="424" spans="1:9" x14ac:dyDescent="0.35">
      <c r="A424" s="8"/>
      <c r="B424" s="8">
        <f t="shared" si="52"/>
        <v>7770.5444652571286</v>
      </c>
      <c r="C424" s="8">
        <f t="shared" si="53"/>
        <v>48823.770812889248</v>
      </c>
      <c r="D424" s="8">
        <f t="shared" si="48"/>
        <v>11.586233931695949</v>
      </c>
      <c r="E424" s="8">
        <f t="shared" si="49"/>
        <v>1.7979109156067017E-2</v>
      </c>
      <c r="F424" s="8">
        <f t="shared" si="50"/>
        <v>1.8016002220457207E-4</v>
      </c>
      <c r="G424" s="9">
        <f t="shared" si="51"/>
        <v>0.10344715782525141</v>
      </c>
      <c r="H424" s="8">
        <f t="shared" si="54"/>
        <v>-11.568434982562085</v>
      </c>
      <c r="I424" s="9">
        <f t="shared" si="55"/>
        <v>-11.464987824736834</v>
      </c>
    </row>
    <row r="425" spans="1:9" x14ac:dyDescent="0.35">
      <c r="A425" s="8"/>
      <c r="B425" s="8">
        <f t="shared" si="52"/>
        <v>8003.3129652283769</v>
      </c>
      <c r="C425" s="8">
        <f t="shared" si="53"/>
        <v>50286.298431882824</v>
      </c>
      <c r="D425" s="8">
        <f t="shared" si="48"/>
        <v>11.825288874224238</v>
      </c>
      <c r="E425" s="8">
        <f t="shared" si="49"/>
        <v>1.6950516376512723E-2</v>
      </c>
      <c r="F425" s="8">
        <f t="shared" si="50"/>
        <v>1.6983306317535843E-4</v>
      </c>
      <c r="G425" s="9">
        <f t="shared" si="51"/>
        <v>0.10965878059303132</v>
      </c>
      <c r="H425" s="8">
        <f t="shared" si="54"/>
        <v>-11.808508190910901</v>
      </c>
      <c r="I425" s="9">
        <f t="shared" si="55"/>
        <v>-11.69884941031787</v>
      </c>
    </row>
    <row r="426" spans="1:9" x14ac:dyDescent="0.35">
      <c r="A426" s="8"/>
      <c r="B426" s="8">
        <f t="shared" si="52"/>
        <v>8243.8557589075153</v>
      </c>
      <c r="C426" s="8">
        <f t="shared" si="53"/>
        <v>51797.673378875515</v>
      </c>
      <c r="D426" s="8">
        <f t="shared" si="48"/>
        <v>12.066064936091189</v>
      </c>
      <c r="E426" s="8">
        <f t="shared" si="49"/>
        <v>1.5977559477052303E-2</v>
      </c>
      <c r="F426" s="8">
        <f t="shared" si="50"/>
        <v>1.6006691044632594E-4</v>
      </c>
      <c r="G426" s="9">
        <f t="shared" si="51"/>
        <v>0.11626073182185769</v>
      </c>
      <c r="H426" s="8">
        <f t="shared" si="54"/>
        <v>-12.050247443524583</v>
      </c>
      <c r="I426" s="9">
        <f t="shared" si="55"/>
        <v>-11.933986711702726</v>
      </c>
    </row>
    <row r="427" spans="1:9" x14ac:dyDescent="0.35">
      <c r="A427" s="8"/>
      <c r="B427" s="8">
        <f t="shared" si="52"/>
        <v>8492.4567168332087</v>
      </c>
      <c r="C427" s="8">
        <f t="shared" si="53"/>
        <v>53359.679265065002</v>
      </c>
      <c r="D427" s="8">
        <f t="shared" si="48"/>
        <v>12.308526649024378</v>
      </c>
      <c r="E427" s="8">
        <f t="shared" si="49"/>
        <v>1.5057419911931358E-2</v>
      </c>
      <c r="F427" s="8">
        <f t="shared" si="50"/>
        <v>1.508329095972925E-4</v>
      </c>
      <c r="G427" s="9">
        <f t="shared" si="51"/>
        <v>0.12327825514837368</v>
      </c>
      <c r="H427" s="8">
        <f t="shared" si="54"/>
        <v>-12.293620062022043</v>
      </c>
      <c r="I427" s="9">
        <f t="shared" si="55"/>
        <v>-12.170341806873669</v>
      </c>
    </row>
    <row r="428" spans="1:9" x14ac:dyDescent="0.35">
      <c r="A428" s="8"/>
      <c r="B428" s="8">
        <f t="shared" si="52"/>
        <v>8749.4108979133853</v>
      </c>
      <c r="C428" s="8">
        <f t="shared" si="53"/>
        <v>54974.170000246333</v>
      </c>
      <c r="D428" s="8">
        <f t="shared" si="48"/>
        <v>12.552639745250358</v>
      </c>
      <c r="E428" s="8">
        <f t="shared" si="49"/>
        <v>1.4187410847119587E-2</v>
      </c>
      <c r="F428" s="8">
        <f t="shared" si="50"/>
        <v>1.4210377132122264E-4</v>
      </c>
      <c r="G428" s="9">
        <f t="shared" si="51"/>
        <v>0.13073823071913637</v>
      </c>
      <c r="H428" s="8">
        <f t="shared" si="54"/>
        <v>-12.53859443817456</v>
      </c>
      <c r="I428" s="9">
        <f t="shared" si="55"/>
        <v>-12.407856207455422</v>
      </c>
    </row>
    <row r="429" spans="1:9" x14ac:dyDescent="0.35">
      <c r="A429" s="8"/>
      <c r="B429" s="8">
        <f t="shared" si="52"/>
        <v>9015.0250210821814</v>
      </c>
      <c r="C429" s="8">
        <f t="shared" si="53"/>
        <v>56643.072756319903</v>
      </c>
      <c r="D429" s="8">
        <f t="shared" si="48"/>
        <v>12.798371161276581</v>
      </c>
      <c r="E429" s="8">
        <f t="shared" si="49"/>
        <v>1.3364971647619009E-2</v>
      </c>
      <c r="F429" s="8">
        <f t="shared" si="50"/>
        <v>1.3385351154122677E-4</v>
      </c>
      <c r="G429" s="9">
        <f t="shared" si="51"/>
        <v>0.13866927614822355</v>
      </c>
      <c r="H429" s="8">
        <f t="shared" si="54"/>
        <v>-12.785140043140503</v>
      </c>
      <c r="I429" s="9">
        <f t="shared" si="55"/>
        <v>-12.64647076699228</v>
      </c>
    </row>
    <row r="430" spans="1:9" x14ac:dyDescent="0.35">
      <c r="A430" s="8"/>
      <c r="B430" s="8">
        <f t="shared" si="52"/>
        <v>9289.617958076391</v>
      </c>
      <c r="C430" s="8">
        <f t="shared" si="53"/>
        <v>58368.391063497213</v>
      </c>
      <c r="D430" s="8">
        <f t="shared" si="48"/>
        <v>13.045689037199537</v>
      </c>
      <c r="E430" s="8">
        <f t="shared" si="49"/>
        <v>1.2587662556763307E-2</v>
      </c>
      <c r="F430" s="8">
        <f t="shared" si="50"/>
        <v>1.260573939037567E-4</v>
      </c>
      <c r="G430" s="9">
        <f t="shared" si="51"/>
        <v>0.14710185261782968</v>
      </c>
      <c r="H430" s="8">
        <f t="shared" si="54"/>
        <v>-13.033227432036679</v>
      </c>
      <c r="I430" s="9">
        <f t="shared" si="55"/>
        <v>-12.886125579418849</v>
      </c>
    </row>
    <row r="431" spans="1:9" x14ac:dyDescent="0.35">
      <c r="A431" s="8"/>
      <c r="B431" s="8">
        <f t="shared" si="52"/>
        <v>9573.5212483297601</v>
      </c>
      <c r="C431" s="8">
        <f t="shared" si="53"/>
        <v>60152.20804547712</v>
      </c>
      <c r="D431" s="8">
        <f t="shared" si="48"/>
        <v>13.29456271194195</v>
      </c>
      <c r="E431" s="8">
        <f t="shared" si="49"/>
        <v>1.185315956341057E-2</v>
      </c>
      <c r="F431" s="8">
        <f t="shared" si="50"/>
        <v>1.1869187456357691E-4</v>
      </c>
      <c r="G431" s="9">
        <f t="shared" si="51"/>
        <v>0.15606837619783831</v>
      </c>
      <c r="H431" s="8">
        <f t="shared" si="54"/>
        <v>-13.282828244253103</v>
      </c>
      <c r="I431" s="9">
        <f t="shared" si="55"/>
        <v>-13.126759868055265</v>
      </c>
    </row>
    <row r="432" spans="1:9" x14ac:dyDescent="0.35">
      <c r="A432" s="8"/>
      <c r="B432" s="8">
        <f t="shared" si="52"/>
        <v>9867.0796370340086</v>
      </c>
      <c r="C432" s="8">
        <f t="shared" si="53"/>
        <v>61996.689800182969</v>
      </c>
      <c r="D432" s="8">
        <f t="shared" si="48"/>
        <v>13.544962714809216</v>
      </c>
      <c r="E432" s="8">
        <f t="shared" si="49"/>
        <v>1.1159249452821911E-2</v>
      </c>
      <c r="F432" s="8">
        <f t="shared" si="50"/>
        <v>1.1173454918183805E-4</v>
      </c>
      <c r="G432" s="9">
        <f t="shared" si="51"/>
        <v>0.16560333442650441</v>
      </c>
      <c r="H432" s="8">
        <f t="shared" si="54"/>
        <v>-13.533915199905575</v>
      </c>
      <c r="I432" s="9">
        <f t="shared" si="55"/>
        <v>-13.36831186547907</v>
      </c>
    </row>
    <row r="433" spans="1:9" x14ac:dyDescent="0.35">
      <c r="A433" s="8"/>
      <c r="B433" s="8">
        <f t="shared" si="52"/>
        <v>10170.651637467143</v>
      </c>
      <c r="C433" s="8">
        <f t="shared" si="53"/>
        <v>63904.088932975552</v>
      </c>
      <c r="D433" s="8">
        <f t="shared" si="48"/>
        <v>13.796860753739239</v>
      </c>
      <c r="E433" s="8">
        <f t="shared" si="49"/>
        <v>1.0503825036911704E-2</v>
      </c>
      <c r="F433" s="8">
        <f t="shared" si="50"/>
        <v>1.0516410205372109E-4</v>
      </c>
      <c r="G433" s="9">
        <f t="shared" si="51"/>
        <v>0.17574340815329906</v>
      </c>
      <c r="H433" s="8">
        <f t="shared" si="54"/>
        <v>-13.786462092804381</v>
      </c>
      <c r="I433" s="9">
        <f t="shared" si="55"/>
        <v>-13.610718684651083</v>
      </c>
    </row>
    <row r="434" spans="1:9" x14ac:dyDescent="0.35">
      <c r="A434" s="8"/>
      <c r="B434" s="8">
        <f t="shared" si="52"/>
        <v>10484.610118745511</v>
      </c>
      <c r="C434" s="8">
        <f t="shared" si="53"/>
        <v>65876.748249608208</v>
      </c>
      <c r="D434" s="8">
        <f t="shared" si="48"/>
        <v>14.050229700603627</v>
      </c>
      <c r="E434" s="8">
        <f t="shared" si="49"/>
        <v>9.8848805594489789E-3</v>
      </c>
      <c r="F434" s="8">
        <f t="shared" si="50"/>
        <v>9.8960257295588062E-5</v>
      </c>
      <c r="G434" s="9">
        <f t="shared" si="51"/>
        <v>0.18652759859601312</v>
      </c>
      <c r="H434" s="8">
        <f t="shared" si="54"/>
        <v>-14.040443780301473</v>
      </c>
      <c r="I434" s="9">
        <f t="shared" si="55"/>
        <v>-13.853916181705459</v>
      </c>
    </row>
    <row r="435" spans="1:9" x14ac:dyDescent="0.35">
      <c r="A435" s="8"/>
      <c r="B435" s="8">
        <f t="shared" si="52"/>
        <v>10809.342920212588</v>
      </c>
      <c r="C435" s="8">
        <f t="shared" si="53"/>
        <v>67917.104616545417</v>
      </c>
      <c r="D435" s="8">
        <f t="shared" si="48"/>
        <v>14.305043573899068</v>
      </c>
      <c r="E435" s="8">
        <f t="shared" si="49"/>
        <v>9.3005072717992406E-3</v>
      </c>
      <c r="F435" s="8">
        <f t="shared" si="50"/>
        <v>9.3103732017688103E-5</v>
      </c>
      <c r="G435" s="9">
        <f t="shared" si="51"/>
        <v>0.19799735950604724</v>
      </c>
      <c r="H435" s="8">
        <f t="shared" si="54"/>
        <v>-14.295836170359287</v>
      </c>
      <c r="I435" s="9">
        <f t="shared" si="55"/>
        <v>-14.09783881085324</v>
      </c>
    </row>
    <row r="436" spans="1:9" x14ac:dyDescent="0.35">
      <c r="A436" s="8"/>
      <c r="B436" s="8">
        <f t="shared" si="52"/>
        <v>11145.253493739712</v>
      </c>
      <c r="C436" s="8">
        <f t="shared" si="53"/>
        <v>70027.692996657308</v>
      </c>
      <c r="D436" s="8">
        <f t="shared" si="48"/>
        <v>14.56127751914998</v>
      </c>
      <c r="E436" s="8">
        <f t="shared" si="49"/>
        <v>8.7488891746686035E-3</v>
      </c>
      <c r="F436" s="8">
        <f t="shared" si="50"/>
        <v>8.7576191408439787E-5</v>
      </c>
      <c r="G436" s="9">
        <f t="shared" si="51"/>
        <v>0.21019673426780644</v>
      </c>
      <c r="H436" s="8">
        <f t="shared" si="54"/>
        <v>-14.55261620616672</v>
      </c>
      <c r="I436" s="9">
        <f t="shared" si="55"/>
        <v>-14.342419471898912</v>
      </c>
    </row>
    <row r="437" spans="1:9" x14ac:dyDescent="0.35">
      <c r="A437" s="8"/>
      <c r="B437" s="8">
        <f t="shared" si="52"/>
        <v>11492.761575277409</v>
      </c>
      <c r="C437" s="8">
        <f t="shared" si="53"/>
        <v>72211.150668701128</v>
      </c>
      <c r="D437" s="8">
        <f t="shared" si="48"/>
        <v>14.818907787323724</v>
      </c>
      <c r="E437" s="8">
        <f t="shared" si="49"/>
        <v>8.2282989213767529E-3</v>
      </c>
      <c r="F437" s="8">
        <f t="shared" si="50"/>
        <v>8.236020566496484E-5</v>
      </c>
      <c r="G437" s="9">
        <f t="shared" si="51"/>
        <v>0.22317249767878627</v>
      </c>
      <c r="H437" s="8">
        <f t="shared" si="54"/>
        <v>-14.810761848608012</v>
      </c>
      <c r="I437" s="9">
        <f t="shared" si="55"/>
        <v>-14.587589350929225</v>
      </c>
    </row>
    <row r="438" spans="1:9" x14ac:dyDescent="0.35">
      <c r="A438" s="8"/>
      <c r="B438" s="8">
        <f t="shared" si="52"/>
        <v>11852.303887063488</v>
      </c>
      <c r="C438" s="8">
        <f t="shared" si="53"/>
        <v>74470.22163942481</v>
      </c>
      <c r="D438" s="8">
        <f t="shared" si="48"/>
        <v>15.077911711540196</v>
      </c>
      <c r="E438" s="8">
        <f t="shared" si="49"/>
        <v>7.737093878114029E-3</v>
      </c>
      <c r="F438" s="8">
        <f t="shared" si="50"/>
        <v>7.7439208701632285E-5</v>
      </c>
      <c r="G438" s="9">
        <f t="shared" si="51"/>
        <v>0.23697430206544759</v>
      </c>
      <c r="H438" s="8">
        <f t="shared" si="54"/>
        <v>-15.070252056870784</v>
      </c>
      <c r="I438" s="9">
        <f t="shared" si="55"/>
        <v>-14.833277754805335</v>
      </c>
    </row>
    <row r="439" spans="1:9" x14ac:dyDescent="0.35">
      <c r="A439" s="8"/>
      <c r="B439" s="8">
        <f t="shared" si="52"/>
        <v>12224.334871965335</v>
      </c>
      <c r="C439" s="8">
        <f t="shared" si="53"/>
        <v>76807.761257575636</v>
      </c>
      <c r="D439" s="8">
        <f t="shared" si="48"/>
        <v>15.338267682338477</v>
      </c>
      <c r="E439" s="8">
        <f t="shared" si="49"/>
        <v>7.2737123366766604E-3</v>
      </c>
      <c r="F439" s="8">
        <f t="shared" si="50"/>
        <v>7.2797458568351166E-5</v>
      </c>
      <c r="G439" s="9">
        <f t="shared" si="51"/>
        <v>0.25165482728502364</v>
      </c>
      <c r="H439" s="8">
        <f t="shared" si="54"/>
        <v>-15.331066767460369</v>
      </c>
      <c r="I439" s="9">
        <f t="shared" si="55"/>
        <v>-15.079411940175346</v>
      </c>
    </row>
    <row r="440" spans="1:9" x14ac:dyDescent="0.35">
      <c r="A440" s="8"/>
      <c r="B440" s="8">
        <f t="shared" si="52"/>
        <v>12609.327461508692</v>
      </c>
      <c r="C440" s="8">
        <f t="shared" si="53"/>
        <v>79226.741039567481</v>
      </c>
      <c r="D440" s="8">
        <f t="shared" si="48"/>
        <v>15.599955121743939</v>
      </c>
      <c r="E440" s="8">
        <f t="shared" si="49"/>
        <v>6.8366698751922521E-3</v>
      </c>
      <c r="F440" s="8">
        <f t="shared" si="50"/>
        <v>6.8419999519974542E-5</v>
      </c>
      <c r="G440" s="9">
        <f t="shared" si="51"/>
        <v>0.26726993404397398</v>
      </c>
      <c r="H440" s="8">
        <f t="shared" si="54"/>
        <v>-15.593186871868268</v>
      </c>
      <c r="I440" s="9">
        <f t="shared" si="55"/>
        <v>-15.325916937824294</v>
      </c>
    </row>
    <row r="441" spans="1:9" x14ac:dyDescent="0.35">
      <c r="A441" s="8"/>
      <c r="B441" s="8">
        <f t="shared" si="52"/>
        <v>13007.773879223747</v>
      </c>
      <c r="C441" s="8">
        <f t="shared" si="53"/>
        <v>81730.253717053056</v>
      </c>
      <c r="D441" s="8">
        <f t="shared" si="48"/>
        <v>15.862954456360265</v>
      </c>
      <c r="E441" s="8">
        <f t="shared" si="49"/>
        <v>6.4245558623690045E-3</v>
      </c>
      <c r="F441" s="8">
        <f t="shared" si="50"/>
        <v>6.4292625676230742E-5</v>
      </c>
      <c r="G441" s="9">
        <f t="shared" si="51"/>
        <v>0.28387881982874125</v>
      </c>
      <c r="H441" s="8">
        <f t="shared" si="54"/>
        <v>-15.856594193123573</v>
      </c>
      <c r="I441" s="9">
        <f t="shared" si="55"/>
        <v>-15.572715373294832</v>
      </c>
    </row>
    <row r="442" spans="1:9" x14ac:dyDescent="0.35">
      <c r="A442" s="8"/>
      <c r="B442" s="8">
        <f t="shared" si="52"/>
        <v>13420.186481022407</v>
      </c>
      <c r="C442" s="8">
        <f t="shared" si="53"/>
        <v>84321.518517170101</v>
      </c>
      <c r="D442" s="8">
        <f t="shared" si="48"/>
        <v>16.127247089692784</v>
      </c>
      <c r="E442" s="8">
        <f t="shared" si="49"/>
        <v>6.0360301008358253E-3</v>
      </c>
      <c r="F442" s="8">
        <f t="shared" si="50"/>
        <v>6.0401846210618761E-5</v>
      </c>
      <c r="G442" s="9">
        <f t="shared" si="51"/>
        <v>0.30154417659293586</v>
      </c>
      <c r="H442" s="8">
        <f t="shared" si="54"/>
        <v>-16.121271461438155</v>
      </c>
      <c r="I442" s="9">
        <f t="shared" si="55"/>
        <v>-15.81972728484522</v>
      </c>
    </row>
    <row r="443" spans="1:9" x14ac:dyDescent="0.35">
      <c r="A443" s="8"/>
      <c r="B443" s="8">
        <f t="shared" si="52"/>
        <v>13847.098634408396</v>
      </c>
      <c r="C443" s="8">
        <f t="shared" si="53"/>
        <v>87003.886686781349</v>
      </c>
      <c r="D443" s="8">
        <f t="shared" si="48"/>
        <v>16.392815373891899</v>
      </c>
      <c r="E443" s="8">
        <f t="shared" si="49"/>
        <v>5.669819605220219E-3</v>
      </c>
      <c r="F443" s="8">
        <f t="shared" si="50"/>
        <v>5.6734852012475494E-5</v>
      </c>
      <c r="G443" s="9">
        <f t="shared" si="51"/>
        <v>0.32033234917616082</v>
      </c>
      <c r="H443" s="8">
        <f t="shared" si="54"/>
        <v>-16.387202289138692</v>
      </c>
      <c r="I443" s="9">
        <f t="shared" si="55"/>
        <v>-16.06686993996253</v>
      </c>
    </row>
    <row r="444" spans="1:9" x14ac:dyDescent="0.35">
      <c r="A444" s="8"/>
      <c r="B444" s="8">
        <f t="shared" si="52"/>
        <v>14289.065638413429</v>
      </c>
      <c r="C444" s="8">
        <f t="shared" si="53"/>
        <v>89780.847272603947</v>
      </c>
      <c r="D444" s="8">
        <f t="shared" si="48"/>
        <v>16.659642581088409</v>
      </c>
      <c r="E444" s="8">
        <f t="shared" si="49"/>
        <v>5.3247155106256657E-3</v>
      </c>
      <c r="F444" s="8">
        <f t="shared" si="50"/>
        <v>5.3279483763516648E-5</v>
      </c>
      <c r="G444" s="9">
        <f t="shared" si="51"/>
        <v>0.34031349324286375</v>
      </c>
      <c r="H444" s="8">
        <f t="shared" si="54"/>
        <v>-16.654371145061546</v>
      </c>
      <c r="I444" s="9">
        <f t="shared" si="55"/>
        <v>-16.314057651818683</v>
      </c>
    </row>
    <row r="445" spans="1:9" x14ac:dyDescent="0.35">
      <c r="A445" s="8"/>
      <c r="B445" s="8">
        <f t="shared" si="52"/>
        <v>14746.665686249664</v>
      </c>
      <c r="C445" s="8">
        <f t="shared" si="53"/>
        <v>92656.033169733259</v>
      </c>
      <c r="D445" s="8">
        <f t="shared" si="48"/>
        <v>16.927712874476271</v>
      </c>
      <c r="E445" s="8">
        <f t="shared" si="49"/>
        <v>4.9995701072654344E-3</v>
      </c>
      <c r="F445" s="8">
        <f t="shared" si="50"/>
        <v>5.0024201379784749E-5</v>
      </c>
      <c r="G445" s="9">
        <f t="shared" si="51"/>
        <v>0.36156173132462915</v>
      </c>
      <c r="H445" s="8">
        <f t="shared" si="54"/>
        <v>-16.922763328570383</v>
      </c>
      <c r="I445" s="9">
        <f t="shared" si="55"/>
        <v>-16.561201597245756</v>
      </c>
    </row>
    <row r="446" spans="1:9" x14ac:dyDescent="0.35">
      <c r="A446" s="8"/>
      <c r="B446" s="8">
        <f t="shared" si="52"/>
        <v>15220.500872771452</v>
      </c>
      <c r="C446" s="8">
        <f t="shared" si="53"/>
        <v>95633.22745171166</v>
      </c>
      <c r="D446" s="8">
        <f t="shared" si="48"/>
        <v>17.197011279283448</v>
      </c>
      <c r="E446" s="8">
        <f t="shared" si="49"/>
        <v>4.6932939970642682E-3</v>
      </c>
      <c r="F446" s="8">
        <f t="shared" si="50"/>
        <v>4.6958054770890819E-5</v>
      </c>
      <c r="G446" s="9">
        <f t="shared" si="51"/>
        <v>0.38415530532634329</v>
      </c>
      <c r="H446" s="8">
        <f t="shared" si="54"/>
        <v>-17.192364943341154</v>
      </c>
      <c r="I446" s="9">
        <f t="shared" si="55"/>
        <v>-16.808209638014812</v>
      </c>
    </row>
    <row r="447" spans="1:9" x14ac:dyDescent="0.35">
      <c r="A447" s="8"/>
      <c r="B447" s="8">
        <f t="shared" si="52"/>
        <v>15711.198248946535</v>
      </c>
      <c r="C447" s="8">
        <f t="shared" si="53"/>
        <v>98716.36999596651</v>
      </c>
      <c r="D447" s="8">
        <f t="shared" si="48"/>
        <v>17.467523653756722</v>
      </c>
      <c r="E447" s="8">
        <f t="shared" si="49"/>
        <v>4.4048533681156467E-3</v>
      </c>
      <c r="F447" s="8">
        <f t="shared" si="50"/>
        <v>4.4070655850104765E-5</v>
      </c>
      <c r="G447" s="9">
        <f t="shared" si="51"/>
        <v>0.40817672361627189</v>
      </c>
      <c r="H447" s="8">
        <f t="shared" si="54"/>
        <v>-17.463162871044457</v>
      </c>
      <c r="I447" s="9">
        <f t="shared" si="55"/>
        <v>-17.054986147428185</v>
      </c>
    </row>
    <row r="448" spans="1:9" x14ac:dyDescent="0.35">
      <c r="A448" s="8"/>
      <c r="B448" s="8">
        <f t="shared" si="52"/>
        <v>16219.410925650243</v>
      </c>
      <c r="C448" s="8">
        <f t="shared" si="53"/>
        <v>101909.56441915366</v>
      </c>
      <c r="D448" s="8">
        <f t="shared" si="48"/>
        <v>17.739236660272752</v>
      </c>
      <c r="E448" s="8">
        <f t="shared" si="49"/>
        <v>4.1332673829566693E-3</v>
      </c>
      <c r="F448" s="8">
        <f t="shared" si="50"/>
        <v>4.135215176452014E-5</v>
      </c>
      <c r="G448" s="9">
        <f t="shared" si="51"/>
        <v>0.4337129005636734</v>
      </c>
      <c r="H448" s="8">
        <f t="shared" si="54"/>
        <v>-17.735144745041559</v>
      </c>
      <c r="I448" s="9">
        <f t="shared" si="55"/>
        <v>-17.301431844477886</v>
      </c>
    </row>
    <row r="449" spans="1:9" x14ac:dyDescent="0.35">
      <c r="A449" s="8"/>
      <c r="B449" s="8">
        <f t="shared" si="52"/>
        <v>16745.819229216337</v>
      </c>
      <c r="C449" s="8">
        <f t="shared" si="53"/>
        <v>105217.08533769747</v>
      </c>
      <c r="D449" s="8">
        <f t="shared" si="48"/>
        <v>18.012137736675161</v>
      </c>
      <c r="E449" s="8">
        <f t="shared" si="49"/>
        <v>3.8776056767172024E-3</v>
      </c>
      <c r="F449" s="8">
        <f t="shared" si="50"/>
        <v>3.8793199294260178E-5</v>
      </c>
      <c r="G449" s="9">
        <f t="shared" si="51"/>
        <v>0.46085528611722804</v>
      </c>
      <c r="H449" s="8">
        <f t="shared" si="54"/>
        <v>-18.008298924197739</v>
      </c>
      <c r="I449" s="9">
        <f t="shared" si="55"/>
        <v>-17.547443638080512</v>
      </c>
    </row>
    <row r="450" spans="1:9" x14ac:dyDescent="0.35">
      <c r="A450" s="8"/>
      <c r="B450" s="8">
        <f t="shared" si="52"/>
        <v>17291.131911304146</v>
      </c>
      <c r="C450" s="8">
        <f t="shared" si="53"/>
        <v>108643.38596961029</v>
      </c>
      <c r="D450" s="8">
        <f t="shared" si="48"/>
        <v>18.286215067925593</v>
      </c>
      <c r="E450" s="8">
        <f t="shared" si="49"/>
        <v>3.6369859612719398E-3</v>
      </c>
      <c r="F450" s="8">
        <f t="shared" si="50"/>
        <v>3.6384940362934787E-5</v>
      </c>
      <c r="G450" s="9">
        <f t="shared" si="51"/>
        <v>0.48969998273624826</v>
      </c>
      <c r="H450" s="8">
        <f t="shared" si="54"/>
        <v>-18.282614466904683</v>
      </c>
      <c r="I450" s="9">
        <f t="shared" si="55"/>
        <v>-17.792914484168435</v>
      </c>
    </row>
    <row r="451" spans="1:9" x14ac:dyDescent="0.35">
      <c r="A451" s="8"/>
      <c r="B451" s="8">
        <f t="shared" si="52"/>
        <v>17856.087415773756</v>
      </c>
      <c r="C451" s="8">
        <f t="shared" si="53"/>
        <v>112193.10609450398</v>
      </c>
      <c r="D451" s="8">
        <f t="shared" si="48"/>
        <v>18.56145755814525</v>
      </c>
      <c r="E451" s="8">
        <f t="shared" si="49"/>
        <v>3.41057173160343E-3</v>
      </c>
      <c r="F451" s="8">
        <f t="shared" si="50"/>
        <v>3.4118978633373396E-5</v>
      </c>
      <c r="G451" s="9">
        <f t="shared" si="51"/>
        <v>0.52034784669845668</v>
      </c>
      <c r="H451" s="8">
        <f t="shared" si="54"/>
        <v>-18.558081105392279</v>
      </c>
      <c r="I451" s="9">
        <f t="shared" si="55"/>
        <v>-18.037733258693823</v>
      </c>
    </row>
    <row r="452" spans="1:9" x14ac:dyDescent="0.35">
      <c r="A452" s="8"/>
      <c r="B452" s="8">
        <f t="shared" si="52"/>
        <v>18441.455205402912</v>
      </c>
      <c r="C452" s="8">
        <f t="shared" si="53"/>
        <v>115871.08038959808</v>
      </c>
      <c r="D452" s="8">
        <f t="shared" si="48"/>
        <v>18.837854803114141</v>
      </c>
      <c r="E452" s="8">
        <f t="shared" si="49"/>
        <v>3.1975700707139701E-3</v>
      </c>
      <c r="F452" s="8">
        <f t="shared" si="50"/>
        <v>3.1987357135652259E-5</v>
      </c>
      <c r="G452" s="9">
        <f t="shared" si="51"/>
        <v>0.55290457051859865</v>
      </c>
      <c r="H452" s="8">
        <f t="shared" si="54"/>
        <v>-18.834689220400563</v>
      </c>
      <c r="I452" s="9">
        <f t="shared" si="55"/>
        <v>-18.281784649881963</v>
      </c>
    </row>
    <row r="453" spans="1:9" x14ac:dyDescent="0.35">
      <c r="A453" s="8"/>
      <c r="B453" s="8">
        <f t="shared" si="52"/>
        <v>19048.037151424589</v>
      </c>
      <c r="C453" s="8">
        <f t="shared" si="53"/>
        <v>119682.34716044187</v>
      </c>
      <c r="D453" s="8">
        <f t="shared" si="48"/>
        <v>19.115397063284608</v>
      </c>
      <c r="E453" s="8">
        <f t="shared" si="49"/>
        <v>2.9972295494476581E-3</v>
      </c>
      <c r="F453" s="8">
        <f t="shared" si="50"/>
        <v>2.9982536882143433E-5</v>
      </c>
      <c r="G453" s="9">
        <f t="shared" si="51"/>
        <v>0.58748074292766095</v>
      </c>
      <c r="H453" s="8">
        <f t="shared" si="54"/>
        <v>-19.112429816272044</v>
      </c>
      <c r="I453" s="9">
        <f t="shared" si="55"/>
        <v>-18.524949073344384</v>
      </c>
    </row>
    <row r="454" spans="1:9" x14ac:dyDescent="0.35">
      <c r="A454" s="8"/>
      <c r="B454" s="8">
        <f t="shared" si="52"/>
        <v>19676.668989022772</v>
      </c>
      <c r="C454" s="8">
        <f t="shared" si="53"/>
        <v>123632.15748606408</v>
      </c>
      <c r="D454" s="8">
        <f t="shared" si="48"/>
        <v>19.39407523735855</v>
      </c>
      <c r="E454" s="8">
        <f t="shared" si="49"/>
        <v>2.8088382177511562E-3</v>
      </c>
      <c r="F454" s="8">
        <f t="shared" si="50"/>
        <v>2.8097376451308825E-5</v>
      </c>
      <c r="G454" s="9">
        <f t="shared" si="51"/>
        <v>0.62419188259179037</v>
      </c>
      <c r="H454" s="8">
        <f t="shared" si="54"/>
        <v>-19.391294496517247</v>
      </c>
      <c r="I454" s="9">
        <f t="shared" si="55"/>
        <v>-18.767102613925456</v>
      </c>
    </row>
    <row r="455" spans="1:9" x14ac:dyDescent="0.35">
      <c r="A455" s="8"/>
      <c r="B455" s="8">
        <f t="shared" si="52"/>
        <v>20328.221842085961</v>
      </c>
      <c r="C455" s="8">
        <f t="shared" si="53"/>
        <v>127725.98479928165</v>
      </c>
      <c r="D455" s="8">
        <f t="shared" si="48"/>
        <v>19.673880836468584</v>
      </c>
      <c r="E455" s="8">
        <f t="shared" si="49"/>
        <v>2.6317216839259927E-3</v>
      </c>
      <c r="F455" s="8">
        <f t="shared" si="50"/>
        <v>2.6325112468920617E-5</v>
      </c>
      <c r="G455" s="9">
        <f t="shared" si="51"/>
        <v>0.66315844150242376</v>
      </c>
      <c r="H455" s="8">
        <f t="shared" si="54"/>
        <v>-19.671275439897126</v>
      </c>
      <c r="I455" s="9">
        <f t="shared" si="55"/>
        <v>-19.008116998394701</v>
      </c>
    </row>
    <row r="456" spans="1:9" x14ac:dyDescent="0.35">
      <c r="A456" s="8"/>
      <c r="B456" s="8">
        <f t="shared" si="52"/>
        <v>21003.603820693599</v>
      </c>
      <c r="C456" s="8">
        <f t="shared" si="53"/>
        <v>131969.53492400303</v>
      </c>
      <c r="D456" s="8">
        <f t="shared" si="48"/>
        <v>19.954805958997383</v>
      </c>
      <c r="E456" s="8">
        <f t="shared" si="49"/>
        <v>2.4652412785722386E-3</v>
      </c>
      <c r="F456" s="8">
        <f t="shared" si="50"/>
        <v>2.4659340983852E-5</v>
      </c>
      <c r="G456" s="9">
        <f t="shared" si="51"/>
        <v>0.70450577375680035</v>
      </c>
      <c r="H456" s="8">
        <f t="shared" si="54"/>
        <v>-19.952365377059795</v>
      </c>
      <c r="I456" s="9">
        <f t="shared" si="55"/>
        <v>-19.247859603302995</v>
      </c>
    </row>
    <row r="457" spans="1:9" x14ac:dyDescent="0.35">
      <c r="A457" s="8"/>
      <c r="B457" s="8">
        <f t="shared" si="52"/>
        <v>21703.761694989997</v>
      </c>
      <c r="C457" s="8">
        <f t="shared" si="53"/>
        <v>136368.75659248827</v>
      </c>
      <c r="D457" s="8">
        <f t="shared" si="48"/>
        <v>20.236843266061268</v>
      </c>
      <c r="E457" s="8">
        <f t="shared" si="49"/>
        <v>2.3087922999767939E-3</v>
      </c>
      <c r="F457" s="8">
        <f t="shared" si="50"/>
        <v>2.309399967482627E-5</v>
      </c>
      <c r="G457" s="9">
        <f t="shared" si="51"/>
        <v>0.74836406528349386</v>
      </c>
      <c r="H457" s="8">
        <f t="shared" si="54"/>
        <v>-20.234557567760966</v>
      </c>
      <c r="I457" s="9">
        <f t="shared" si="55"/>
        <v>-19.486193502477473</v>
      </c>
    </row>
    <row r="458" spans="1:9" x14ac:dyDescent="0.35">
      <c r="A458" s="8"/>
      <c r="B458" s="8">
        <f t="shared" si="52"/>
        <v>22429.682649299099</v>
      </c>
      <c r="C458" s="8">
        <f t="shared" si="53"/>
        <v>140929.852466777</v>
      </c>
      <c r="D458" s="8">
        <f t="shared" si="48"/>
        <v>20.519985957680767</v>
      </c>
      <c r="E458" s="8">
        <f t="shared" si="49"/>
        <v>2.1618023378142197E-3</v>
      </c>
      <c r="F458" s="8">
        <f t="shared" si="50"/>
        <v>2.1623350878511114E-5</v>
      </c>
      <c r="G458" s="9">
        <f t="shared" si="51"/>
        <v>0.79486821996657231</v>
      </c>
      <c r="H458" s="8">
        <f t="shared" si="54"/>
        <v>-20.517845778693832</v>
      </c>
      <c r="I458" s="9">
        <f t="shared" si="55"/>
        <v>-19.722977558727258</v>
      </c>
    </row>
    <row r="459" spans="1:9" x14ac:dyDescent="0.35">
      <c r="A459" s="8"/>
      <c r="B459" s="8">
        <f t="shared" si="52"/>
        <v>23182.396120530044</v>
      </c>
      <c r="C459" s="8">
        <f t="shared" si="53"/>
        <v>145659.29068973142</v>
      </c>
      <c r="D459" s="8">
        <f t="shared" si="48"/>
        <v>20.804227749652533</v>
      </c>
      <c r="E459" s="8">
        <f t="shared" si="49"/>
        <v>2.0237296721198105E-3</v>
      </c>
      <c r="F459" s="8">
        <f t="shared" si="50"/>
        <v>2.0241965378232643E-5</v>
      </c>
      <c r="G459" s="9">
        <f t="shared" si="51"/>
        <v>0.84415769759929382</v>
      </c>
      <c r="H459" s="8">
        <f t="shared" si="54"/>
        <v>-20.802224261945788</v>
      </c>
      <c r="I459" s="9">
        <f t="shared" si="55"/>
        <v>-19.958066564346495</v>
      </c>
    </row>
    <row r="460" spans="1:9" x14ac:dyDescent="0.35">
      <c r="A460" s="8"/>
      <c r="B460" s="8">
        <f t="shared" si="52"/>
        <v>23962.975725144675</v>
      </c>
      <c r="C460" s="8">
        <f t="shared" si="53"/>
        <v>150563.8169925301</v>
      </c>
      <c r="D460" s="8">
        <f t="shared" ref="D460:D500" si="56">10*LOG(1+(C460*$C$4)^2)</f>
        <v>21.089562851134758</v>
      </c>
      <c r="E460" s="8">
        <f t="shared" ref="E460:E500" si="57">10*LOG(1+1/(C460*$C$5)^2)</f>
        <v>1.8940617445651305E-3</v>
      </c>
      <c r="F460" s="8">
        <f t="shared" ref="F460:F500" si="58">10*LOG(1+1/(C460*$C$6)^2)</f>
        <v>1.8944706953333513E-5</v>
      </c>
      <c r="G460" s="9">
        <f t="shared" ref="G460:G500" si="59">10*LOG(1+(C460*$C$7)^2)</f>
        <v>0.89637629917249284</v>
      </c>
      <c r="H460" s="8">
        <f t="shared" si="54"/>
        <v>-21.087687734097145</v>
      </c>
      <c r="I460" s="9">
        <f t="shared" si="55"/>
        <v>-20.191311434924653</v>
      </c>
    </row>
    <row r="461" spans="1:9" x14ac:dyDescent="0.35">
      <c r="A461" s="8"/>
      <c r="B461" s="8">
        <f t="shared" ref="B461:B500" si="60">10^(10^(ROW(B450)/700))</f>
        <v>24772.541279180296</v>
      </c>
      <c r="C461" s="8">
        <f t="shared" ref="C461:C500" si="61">2*PI()*B461</f>
        <v>155650.46738684541</v>
      </c>
      <c r="D461" s="8">
        <f t="shared" si="56"/>
        <v>21.37598594295229</v>
      </c>
      <c r="E461" s="8">
        <f t="shared" si="57"/>
        <v>1.7723136991865658E-3</v>
      </c>
      <c r="F461" s="8">
        <f t="shared" si="58"/>
        <v>1.7726717626515913E-5</v>
      </c>
      <c r="G461" s="9">
        <f t="shared" si="59"/>
        <v>0.95167189519040951</v>
      </c>
      <c r="H461" s="8">
        <f t="shared" ref="H461:H500" si="62">E461-D461-F461</f>
        <v>-21.374231355970728</v>
      </c>
      <c r="I461" s="9">
        <f t="shared" ref="I461:I500" si="63">H461+G461</f>
        <v>-20.42255946078032</v>
      </c>
    </row>
    <row r="462" spans="1:9" x14ac:dyDescent="0.35">
      <c r="A462" s="8"/>
      <c r="B462" s="8">
        <f t="shared" si="60"/>
        <v>25612.260916064119</v>
      </c>
      <c r="C462" s="8">
        <f t="shared" si="61"/>
        <v>160926.58147146404</v>
      </c>
      <c r="D462" s="8">
        <f t="shared" si="56"/>
        <v>21.663492156624969</v>
      </c>
      <c r="E462" s="8">
        <f t="shared" si="57"/>
        <v>1.6580269897899997E-3</v>
      </c>
      <c r="F462" s="8">
        <f t="shared" si="58"/>
        <v>1.6583403603403177E-5</v>
      </c>
      <c r="G462" s="9">
        <f t="shared" si="59"/>
        <v>1.0101960930261038</v>
      </c>
      <c r="H462" s="8">
        <f t="shared" si="62"/>
        <v>-21.661850713038781</v>
      </c>
      <c r="I462" s="9">
        <f t="shared" si="63"/>
        <v>-20.651654620012678</v>
      </c>
    </row>
    <row r="463" spans="1:9" x14ac:dyDescent="0.35">
      <c r="A463" s="8"/>
      <c r="B463" s="8">
        <f t="shared" si="60"/>
        <v>26483.353307205474</v>
      </c>
      <c r="C463" s="8">
        <f t="shared" si="61"/>
        <v>166399.81638467935</v>
      </c>
      <c r="D463" s="8">
        <f t="shared" si="56"/>
        <v>21.952077054118387</v>
      </c>
      <c r="E463" s="8">
        <f t="shared" si="57"/>
        <v>1.5507680513322777E-3</v>
      </c>
      <c r="F463" s="8">
        <f t="shared" si="58"/>
        <v>1.5510421867693244E-5</v>
      </c>
      <c r="G463" s="9">
        <f t="shared" si="59"/>
        <v>1.0721038397957163</v>
      </c>
      <c r="H463" s="8">
        <f t="shared" si="62"/>
        <v>-21.950541796488924</v>
      </c>
      <c r="I463" s="9">
        <f t="shared" si="63"/>
        <v>-20.878437956693208</v>
      </c>
    </row>
    <row r="464" spans="1:9" x14ac:dyDescent="0.35">
      <c r="A464" s="8"/>
      <c r="B464" s="8">
        <f t="shared" si="60"/>
        <v>27387.089990621</v>
      </c>
      <c r="C464" s="8">
        <f t="shared" si="61"/>
        <v>172078.16143547499</v>
      </c>
      <c r="D464" s="8">
        <f t="shared" si="56"/>
        <v>22.241736608314078</v>
      </c>
      <c r="E464" s="8">
        <f t="shared" si="57"/>
        <v>1.450127032703015E-3</v>
      </c>
      <c r="F464" s="8">
        <f t="shared" si="58"/>
        <v>1.4503667395275556E-5</v>
      </c>
      <c r="G464" s="9">
        <f t="shared" si="59"/>
        <v>1.1375529578607912</v>
      </c>
      <c r="H464" s="8">
        <f t="shared" si="62"/>
        <v>-22.240300984948767</v>
      </c>
      <c r="I464" s="9">
        <f t="shared" si="63"/>
        <v>-21.102748027087976</v>
      </c>
    </row>
    <row r="465" spans="1:9" x14ac:dyDescent="0.35">
      <c r="A465" s="8"/>
      <c r="B465" s="8">
        <f t="shared" si="60"/>
        <v>28324.797813128251</v>
      </c>
      <c r="C465" s="8">
        <f t="shared" si="61"/>
        <v>177969.95344827991</v>
      </c>
      <c r="D465" s="8">
        <f t="shared" si="56"/>
        <v>22.532467184192846</v>
      </c>
      <c r="E465" s="8">
        <f t="shared" si="57"/>
        <v>1.35571658837298E-3</v>
      </c>
      <c r="F465" s="8">
        <f t="shared" si="58"/>
        <v>1.3559260974789405E-5</v>
      </c>
      <c r="G465" s="9">
        <f t="shared" si="59"/>
        <v>1.2067036108717375</v>
      </c>
      <c r="H465" s="8">
        <f t="shared" si="62"/>
        <v>-22.531125026865446</v>
      </c>
      <c r="I465" s="9">
        <f t="shared" si="63"/>
        <v>-21.324421415993708</v>
      </c>
    </row>
    <row r="466" spans="1:9" x14ac:dyDescent="0.35">
      <c r="A466" s="8"/>
      <c r="B466" s="8">
        <f t="shared" si="60"/>
        <v>29297.861491943007</v>
      </c>
      <c r="C466" s="8">
        <f t="shared" si="61"/>
        <v>184083.89285795888</v>
      </c>
      <c r="D466" s="8">
        <f t="shared" si="56"/>
        <v>22.824265520723639</v>
      </c>
      <c r="E466" s="8">
        <f t="shared" si="57"/>
        <v>1.2671707264899391E-3</v>
      </c>
      <c r="F466" s="8">
        <f t="shared" si="58"/>
        <v>1.2673537608599638E-5</v>
      </c>
      <c r="G466" s="9">
        <f t="shared" si="59"/>
        <v>1.279717699250652</v>
      </c>
      <c r="H466" s="8">
        <f t="shared" si="62"/>
        <v>-22.823011023534757</v>
      </c>
      <c r="I466" s="9">
        <f t="shared" si="63"/>
        <v>-21.543293324284104</v>
      </c>
    </row>
    <row r="467" spans="1:9" x14ac:dyDescent="0.35">
      <c r="A467" s="8"/>
      <c r="B467" s="8">
        <f t="shared" si="60"/>
        <v>30307.7263018263</v>
      </c>
      <c r="C467" s="8">
        <f t="shared" si="61"/>
        <v>190429.0605936553</v>
      </c>
      <c r="D467" s="8">
        <f t="shared" si="56"/>
        <v>23.117128713446938</v>
      </c>
      <c r="E467" s="8">
        <f t="shared" si="57"/>
        <v>1.1841437110755406E-3</v>
      </c>
      <c r="F467" s="8">
        <f t="shared" si="58"/>
        <v>1.1843035447913676E-5</v>
      </c>
      <c r="G467" s="9">
        <f t="shared" si="59"/>
        <v>1.3567581851788713</v>
      </c>
      <c r="H467" s="8">
        <f t="shared" si="62"/>
        <v>-23.115956412771311</v>
      </c>
      <c r="I467" s="9">
        <f t="shared" si="63"/>
        <v>-21.759198227592439</v>
      </c>
    </row>
    <row r="468" spans="1:9" x14ac:dyDescent="0.35">
      <c r="A468" s="8"/>
      <c r="B468" s="8">
        <f t="shared" si="60"/>
        <v>31355.90089426345</v>
      </c>
      <c r="C468" s="8">
        <f t="shared" si="61"/>
        <v>197014.93579221537</v>
      </c>
      <c r="D468" s="8">
        <f t="shared" si="56"/>
        <v>23.411054197741649</v>
      </c>
      <c r="E468" s="8">
        <f t="shared" si="57"/>
        <v>1.106309016050831E-3</v>
      </c>
      <c r="F468" s="8">
        <f t="shared" si="58"/>
        <v>1.106448527555058E-5</v>
      </c>
      <c r="G468" s="9">
        <f t="shared" si="59"/>
        <v>1.4379883484985809</v>
      </c>
      <c r="H468" s="8">
        <f t="shared" si="62"/>
        <v>-23.409958953210872</v>
      </c>
      <c r="I468" s="9">
        <f t="shared" si="63"/>
        <v>-21.97197060471229</v>
      </c>
    </row>
    <row r="469" spans="1:9" x14ac:dyDescent="0.35">
      <c r="A469" s="8"/>
      <c r="B469" s="8">
        <f t="shared" si="60"/>
        <v>32443.960255504968</v>
      </c>
      <c r="C469" s="8">
        <f t="shared" si="61"/>
        <v>203851.41438410728</v>
      </c>
      <c r="D469" s="8">
        <f t="shared" si="56"/>
        <v>23.706039732761674</v>
      </c>
      <c r="E469" s="8">
        <f t="shared" si="57"/>
        <v>1.0333583289143656E-3</v>
      </c>
      <c r="F469" s="8">
        <f t="shared" si="58"/>
        <v>1.0334800473690251E-5</v>
      </c>
      <c r="G469" s="9">
        <f t="shared" si="59"/>
        <v>1.5235709764433603</v>
      </c>
      <c r="H469" s="8">
        <f t="shared" si="62"/>
        <v>-23.705016709233234</v>
      </c>
      <c r="I469" s="9">
        <f t="shared" si="63"/>
        <v>-22.181445732789875</v>
      </c>
    </row>
    <row r="470" spans="1:9" x14ac:dyDescent="0.35">
      <c r="A470" s="8"/>
      <c r="B470" s="8">
        <f t="shared" si="60"/>
        <v>33573.548810671236</v>
      </c>
      <c r="C470" s="8">
        <f t="shared" si="61"/>
        <v>210948.82859708619</v>
      </c>
      <c r="D470" s="8">
        <f t="shared" si="56"/>
        <v>24.002083386027838</v>
      </c>
      <c r="E470" s="8">
        <f t="shared" si="57"/>
        <v>9.6500060195289035E-4</v>
      </c>
      <c r="F470" s="8">
        <f t="shared" si="58"/>
        <v>9.6510674891472337E-6</v>
      </c>
      <c r="G470" s="9">
        <f t="shared" si="59"/>
        <v>1.6136674917564724</v>
      </c>
      <c r="H470" s="8">
        <f t="shared" si="62"/>
        <v>-24.001128036493377</v>
      </c>
      <c r="I470" s="9">
        <f t="shared" si="63"/>
        <v>-22.387460544736904</v>
      </c>
    </row>
    <row r="471" spans="1:9" x14ac:dyDescent="0.35">
      <c r="A471" s="8"/>
      <c r="B471" s="8">
        <f t="shared" si="60"/>
        <v>34746.383681514548</v>
      </c>
      <c r="C471" s="8">
        <f t="shared" si="61"/>
        <v>218317.96742531675</v>
      </c>
      <c r="D471" s="8">
        <f t="shared" si="56"/>
        <v>24.299183518659756</v>
      </c>
      <c r="E471" s="8">
        <f t="shared" si="57"/>
        <v>9.0096114895718647E-4</v>
      </c>
      <c r="F471" s="8">
        <f t="shared" si="58"/>
        <v>9.0105367469958537E-6</v>
      </c>
      <c r="G471" s="9">
        <f t="shared" si="59"/>
        <v>1.7084370255037831</v>
      </c>
      <c r="H471" s="8">
        <f t="shared" si="62"/>
        <v>-24.298291568047546</v>
      </c>
      <c r="I471" s="9">
        <f t="shared" si="63"/>
        <v>-22.589854542543762</v>
      </c>
    </row>
    <row r="472" spans="1:9" x14ac:dyDescent="0.35">
      <c r="A472" s="8"/>
      <c r="B472" s="8">
        <f t="shared" si="60"/>
        <v>35964.258105845867</v>
      </c>
      <c r="C472" s="8">
        <f t="shared" si="61"/>
        <v>225970.0981142651</v>
      </c>
      <c r="D472" s="8">
        <f t="shared" si="56"/>
        <v>24.597338771231314</v>
      </c>
      <c r="E472" s="8">
        <f t="shared" si="57"/>
        <v>8.4098078547929171E-4</v>
      </c>
      <c r="F472" s="8">
        <f t="shared" si="58"/>
        <v>8.410614013517662E-6</v>
      </c>
      <c r="G472" s="9">
        <f t="shared" si="59"/>
        <v>1.8080354426960079</v>
      </c>
      <c r="H472" s="8">
        <f t="shared" si="62"/>
        <v>-24.596506201059849</v>
      </c>
      <c r="I472" s="9">
        <f t="shared" si="63"/>
        <v>-22.788470758363843</v>
      </c>
    </row>
    <row r="473" spans="1:9" x14ac:dyDescent="0.35">
      <c r="A473" s="8"/>
      <c r="B473" s="8">
        <f t="shared" si="60"/>
        <v>37229.045027070853</v>
      </c>
      <c r="C473" s="8">
        <f t="shared" si="61"/>
        <v>233916.98871441884</v>
      </c>
      <c r="D473" s="8">
        <f t="shared" si="56"/>
        <v>24.896548050232795</v>
      </c>
      <c r="E473" s="8">
        <f t="shared" si="57"/>
        <v>7.8481501074905476E-4</v>
      </c>
      <c r="F473" s="8">
        <f t="shared" si="58"/>
        <v>7.8488521785829521E-6</v>
      </c>
      <c r="G473" s="9">
        <f t="shared" si="59"/>
        <v>1.9126143306483292</v>
      </c>
      <c r="H473" s="8">
        <f t="shared" si="62"/>
        <v>-24.895771084074223</v>
      </c>
      <c r="I473" s="9">
        <f t="shared" si="63"/>
        <v>-22.983156753425895</v>
      </c>
    </row>
    <row r="474" spans="1:9" x14ac:dyDescent="0.35">
      <c r="A474" s="8"/>
      <c r="B474" s="8">
        <f t="shared" si="60"/>
        <v>38542.700862743171</v>
      </c>
      <c r="C474" s="8">
        <f t="shared" si="61"/>
        <v>242170.93175980586</v>
      </c>
      <c r="D474" s="8">
        <f t="shared" si="56"/>
        <v>25.196810515122454</v>
      </c>
      <c r="E474" s="8">
        <f t="shared" si="57"/>
        <v>7.3223322942441045E-4</v>
      </c>
      <c r="F474" s="8">
        <f t="shared" si="58"/>
        <v>7.3229434381851276E-6</v>
      </c>
      <c r="G474" s="9">
        <f t="shared" si="59"/>
        <v>2.0223199617613403</v>
      </c>
      <c r="H474" s="8">
        <f t="shared" si="62"/>
        <v>-25.196085604836469</v>
      </c>
      <c r="I474" s="9">
        <f t="shared" si="63"/>
        <v>-23.173765643075129</v>
      </c>
    </row>
    <row r="475" spans="1:9" x14ac:dyDescent="0.35">
      <c r="A475" s="8"/>
      <c r="B475" s="8">
        <f t="shared" si="60"/>
        <v>39907.269461529861</v>
      </c>
      <c r="C475" s="8">
        <f t="shared" si="61"/>
        <v>250744.76913034101</v>
      </c>
      <c r="D475" s="8">
        <f t="shared" si="56"/>
        <v>25.498125565949344</v>
      </c>
      <c r="E475" s="8">
        <f t="shared" si="57"/>
        <v>6.8301801142611101E-4</v>
      </c>
      <c r="F475" s="8">
        <f t="shared" si="58"/>
        <v>6.83071186459637E-6</v>
      </c>
      <c r="G475" s="9">
        <f t="shared" si="59"/>
        <v>2.1372922440354185</v>
      </c>
      <c r="H475" s="8">
        <f t="shared" si="62"/>
        <v>-25.497449378649783</v>
      </c>
      <c r="I475" s="9">
        <f t="shared" si="63"/>
        <v>-23.360157134614365</v>
      </c>
    </row>
    <row r="476" spans="1:9" x14ac:dyDescent="0.35">
      <c r="A476" s="8"/>
      <c r="B476" s="8">
        <f t="shared" si="60"/>
        <v>41324.886258505867</v>
      </c>
      <c r="C476" s="8">
        <f t="shared" si="61"/>
        <v>259651.91816031164</v>
      </c>
      <c r="D476" s="8">
        <f t="shared" si="56"/>
        <v>25.80049283153031</v>
      </c>
      <c r="E476" s="8">
        <f t="shared" si="57"/>
        <v>6.3696438818264527E-4</v>
      </c>
      <c r="F476" s="8">
        <f t="shared" si="58"/>
        <v>6.3701063390763672E-6</v>
      </c>
      <c r="G476" s="9">
        <f t="shared" si="59"/>
        <v>2.2576636740579437</v>
      </c>
      <c r="H476" s="8">
        <f t="shared" si="62"/>
        <v>-25.799862237248465</v>
      </c>
      <c r="I476" s="9">
        <f t="shared" si="63"/>
        <v>-23.542198563190521</v>
      </c>
    </row>
    <row r="477" spans="1:9" x14ac:dyDescent="0.35">
      <c r="A477" s="8"/>
      <c r="B477" s="8">
        <f t="shared" si="60"/>
        <v>42797.782639232042</v>
      </c>
      <c r="C477" s="8">
        <f t="shared" si="61"/>
        <v>268906.39905868832</v>
      </c>
      <c r="D477" s="8">
        <f t="shared" si="56"/>
        <v>26.103912158161737</v>
      </c>
      <c r="E477" s="8">
        <f t="shared" si="57"/>
        <v>5.9387918364995718E-4</v>
      </c>
      <c r="F477" s="8">
        <f t="shared" si="58"/>
        <v>5.9391938461735187E-6</v>
      </c>
      <c r="G477" s="9">
        <f t="shared" si="59"/>
        <v>2.3835583083526886</v>
      </c>
      <c r="H477" s="8">
        <f t="shared" si="62"/>
        <v>-26.103324218171934</v>
      </c>
      <c r="I477" s="9">
        <f t="shared" si="63"/>
        <v>-23.719765909819245</v>
      </c>
    </row>
    <row r="478" spans="1:9" x14ac:dyDescent="0.35">
      <c r="A478" s="8"/>
      <c r="B478" s="8">
        <f t="shared" si="60"/>
        <v>44328.290523661155</v>
      </c>
      <c r="C478" s="8">
        <f t="shared" si="61"/>
        <v>278522.86371065583</v>
      </c>
      <c r="D478" s="8">
        <f t="shared" si="56"/>
        <v>26.408383598849241</v>
      </c>
      <c r="E478" s="8">
        <f t="shared" si="57"/>
        <v>5.5358037856294425E-4</v>
      </c>
      <c r="F478" s="8">
        <f t="shared" si="58"/>
        <v>5.5361530871916202E-6</v>
      </c>
      <c r="G478" s="9">
        <f t="shared" si="59"/>
        <v>2.5150907697850466</v>
      </c>
      <c r="H478" s="8">
        <f t="shared" si="62"/>
        <v>-26.407835554623766</v>
      </c>
      <c r="I478" s="9">
        <f t="shared" si="63"/>
        <v>-23.892744784838719</v>
      </c>
    </row>
    <row r="479" spans="1:9" x14ac:dyDescent="0.35">
      <c r="A479" s="8"/>
      <c r="B479" s="8">
        <f t="shared" si="60"/>
        <v>45918.847181517689</v>
      </c>
      <c r="C479" s="8">
        <f t="shared" si="61"/>
        <v>288516.62593353668</v>
      </c>
      <c r="D479" s="8">
        <f t="shared" si="56"/>
        <v>26.713907403036295</v>
      </c>
      <c r="E479" s="8">
        <f t="shared" si="57"/>
        <v>5.1589650641356154E-4</v>
      </c>
      <c r="F479" s="8">
        <f t="shared" si="58"/>
        <v>5.1592684272899078E-6</v>
      </c>
      <c r="G479" s="9">
        <f t="shared" si="59"/>
        <v>2.6523653061085719</v>
      </c>
      <c r="H479" s="8">
        <f t="shared" si="62"/>
        <v>-26.713396665798307</v>
      </c>
      <c r="I479" s="9">
        <f t="shared" si="63"/>
        <v>-24.061031359689736</v>
      </c>
    </row>
    <row r="480" spans="1:9" x14ac:dyDescent="0.35">
      <c r="A480" s="8"/>
      <c r="B480" s="8">
        <f t="shared" si="60"/>
        <v>47572.000291451426</v>
      </c>
      <c r="C480" s="8">
        <f t="shared" si="61"/>
        <v>298903.69326439057</v>
      </c>
      <c r="D480" s="8">
        <f t="shared" si="56"/>
        <v>27.020484006814442</v>
      </c>
      <c r="E480" s="8">
        <f t="shared" si="57"/>
        <v>4.8066607972424178E-4</v>
      </c>
      <c r="F480" s="8">
        <f t="shared" si="58"/>
        <v>4.8069241415033958E-6</v>
      </c>
      <c r="G480" s="9">
        <f t="shared" si="59"/>
        <v>2.7954749176699574</v>
      </c>
      <c r="H480" s="8">
        <f t="shared" si="62"/>
        <v>-27.02000814765886</v>
      </c>
      <c r="I480" s="9">
        <f t="shared" si="63"/>
        <v>-24.224533229988904</v>
      </c>
    </row>
    <row r="481" spans="1:9" x14ac:dyDescent="0.35">
      <c r="A481" s="8"/>
      <c r="B481" s="8">
        <f t="shared" si="60"/>
        <v>49290.413256943662</v>
      </c>
      <c r="C481" s="8">
        <f t="shared" si="61"/>
        <v>309700.8003608383</v>
      </c>
      <c r="D481" s="8">
        <f t="shared" si="56"/>
        <v>27.328114023596687</v>
      </c>
      <c r="E481" s="8">
        <f t="shared" si="57"/>
        <v>4.4773704522486593E-4</v>
      </c>
      <c r="F481" s="8">
        <f t="shared" si="58"/>
        <v>4.4775989500425887E-6</v>
      </c>
      <c r="G481" s="9">
        <f t="shared" si="59"/>
        <v>2.9445005707243022</v>
      </c>
      <c r="H481" s="8">
        <f t="shared" si="62"/>
        <v>-27.327670764150412</v>
      </c>
      <c r="I481" s="9">
        <f t="shared" si="63"/>
        <v>-24.38317019342611</v>
      </c>
    </row>
    <row r="482" spans="1:9" x14ac:dyDescent="0.35">
      <c r="A482" s="8"/>
      <c r="B482" s="8">
        <f t="shared" si="60"/>
        <v>51076.870792676789</v>
      </c>
      <c r="C482" s="8">
        <f t="shared" si="61"/>
        <v>320925.44410125696</v>
      </c>
      <c r="D482" s="8">
        <f t="shared" si="56"/>
        <v>27.636798235237428</v>
      </c>
      <c r="E482" s="8">
        <f t="shared" si="57"/>
        <v>4.1696626662473353E-4</v>
      </c>
      <c r="F482" s="8">
        <f t="shared" si="58"/>
        <v>4.1698608351601096E-6</v>
      </c>
      <c r="G482" s="9">
        <f t="shared" si="59"/>
        <v>3.099510511738484</v>
      </c>
      <c r="H482" s="8">
        <f t="shared" si="62"/>
        <v>-27.636385438831638</v>
      </c>
      <c r="I482" s="9">
        <f t="shared" si="63"/>
        <v>-24.536874927093155</v>
      </c>
    </row>
    <row r="483" spans="1:9" x14ac:dyDescent="0.35">
      <c r="A483" s="8"/>
      <c r="B483" s="8">
        <f t="shared" si="60"/>
        <v>52934.284795833388</v>
      </c>
      <c r="C483" s="8">
        <f t="shared" si="61"/>
        <v>332595.9204752401</v>
      </c>
      <c r="D483" s="8">
        <f t="shared" si="56"/>
        <v>27.946537583580398</v>
      </c>
      <c r="E483" s="8">
        <f t="shared" si="57"/>
        <v>3.8821903369083656E-4</v>
      </c>
      <c r="F483" s="8">
        <f t="shared" si="58"/>
        <v>3.8823621222282185E-6</v>
      </c>
      <c r="G483" s="9">
        <f t="shared" si="59"/>
        <v>3.2605596964836234</v>
      </c>
      <c r="H483" s="8">
        <f t="shared" si="62"/>
        <v>-27.946153246908828</v>
      </c>
      <c r="I483" s="9">
        <f t="shared" si="63"/>
        <v>-24.685593550425203</v>
      </c>
    </row>
    <row r="484" spans="1:9" x14ac:dyDescent="0.35">
      <c r="A484" s="8"/>
      <c r="B484" s="8">
        <f t="shared" si="60"/>
        <v>54865.700517617086</v>
      </c>
      <c r="C484" s="8">
        <f t="shared" si="61"/>
        <v>344731.36336040712</v>
      </c>
      <c r="D484" s="8">
        <f t="shared" si="56"/>
        <v>28.257333162419158</v>
      </c>
      <c r="E484" s="8">
        <f t="shared" si="57"/>
        <v>3.613685964207279E-4</v>
      </c>
      <c r="F484" s="8">
        <f t="shared" si="58"/>
        <v>3.6138348086353629E-6</v>
      </c>
      <c r="G484" s="9">
        <f t="shared" si="59"/>
        <v>3.4276893456746698</v>
      </c>
      <c r="H484" s="8">
        <f t="shared" si="62"/>
        <v>-28.256975407657549</v>
      </c>
      <c r="I484" s="9">
        <f t="shared" si="63"/>
        <v>-24.829286061982881</v>
      </c>
    </row>
    <row r="485" spans="1:9" x14ac:dyDescent="0.35">
      <c r="A485" s="8"/>
      <c r="B485" s="8">
        <f t="shared" si="60"/>
        <v>56874.303051131443</v>
      </c>
      <c r="C485" s="8">
        <f t="shared" si="61"/>
        <v>357351.7852869482</v>
      </c>
      <c r="D485" s="8">
        <f t="shared" si="56"/>
        <v>28.569186209852258</v>
      </c>
      <c r="E485" s="8">
        <f t="shared" si="57"/>
        <v>3.3629572313981313E-4</v>
      </c>
      <c r="F485" s="8">
        <f t="shared" si="58"/>
        <v>3.3630861376102598E-6</v>
      </c>
      <c r="G485" s="9">
        <f t="shared" si="59"/>
        <v>3.6009266364575994</v>
      </c>
      <c r="H485" s="8">
        <f t="shared" si="62"/>
        <v>-28.568853277215254</v>
      </c>
      <c r="I485" s="9">
        <f t="shared" si="63"/>
        <v>-24.967926640757653</v>
      </c>
    </row>
    <row r="486" spans="1:9" x14ac:dyDescent="0.35">
      <c r="A486" s="8"/>
      <c r="B486" s="8">
        <f t="shared" si="60"/>
        <v>58963.424152674896</v>
      </c>
      <c r="C486" s="8">
        <f t="shared" si="61"/>
        <v>370478.12029708485</v>
      </c>
      <c r="D486" s="8">
        <f t="shared" si="56"/>
        <v>28.882098101017867</v>
      </c>
      <c r="E486" s="8">
        <f t="shared" si="57"/>
        <v>3.128882813955883E-4</v>
      </c>
      <c r="F486" s="8">
        <f t="shared" si="58"/>
        <v>3.1289943996169679E-6</v>
      </c>
      <c r="G486" s="9">
        <f t="shared" si="59"/>
        <v>3.7802845362556696</v>
      </c>
      <c r="H486" s="8">
        <f t="shared" si="62"/>
        <v>-28.881788341730871</v>
      </c>
      <c r="I486" s="9">
        <f t="shared" si="63"/>
        <v>-25.1015038054752</v>
      </c>
    </row>
    <row r="487" spans="1:9" x14ac:dyDescent="0.35">
      <c r="A487" s="8"/>
      <c r="B487" s="8">
        <f t="shared" si="60"/>
        <v>61136.549414462243</v>
      </c>
      <c r="C487" s="8">
        <f t="shared" si="61"/>
        <v>384132.26901260793</v>
      </c>
      <c r="D487" s="8">
        <f t="shared" si="56"/>
        <v>29.196070341191195</v>
      </c>
      <c r="E487" s="8">
        <f t="shared" si="57"/>
        <v>2.9104084057676174E-4</v>
      </c>
      <c r="F487" s="8">
        <f t="shared" si="58"/>
        <v>2.91050495264317E-6</v>
      </c>
      <c r="G487" s="9">
        <f t="shared" si="59"/>
        <v>3.9657617824574332</v>
      </c>
      <c r="H487" s="8">
        <f t="shared" si="62"/>
        <v>-29.195782210855572</v>
      </c>
      <c r="I487" s="9">
        <f t="shared" si="63"/>
        <v>-25.230020428398138</v>
      </c>
    </row>
    <row r="488" spans="1:9" x14ac:dyDescent="0.35">
      <c r="A488" s="8"/>
      <c r="B488" s="8">
        <f t="shared" si="60"/>
        <v>63397.325807813075</v>
      </c>
      <c r="C488" s="8">
        <f t="shared" si="61"/>
        <v>398337.14603012829</v>
      </c>
      <c r="D488" s="8">
        <f t="shared" si="56"/>
        <v>29.511104559230198</v>
      </c>
      <c r="E488" s="8">
        <f t="shared" si="57"/>
        <v>2.7065429523112395E-4</v>
      </c>
      <c r="F488" s="8">
        <f t="shared" si="58"/>
        <v>2.70662644691782E-6</v>
      </c>
      <c r="G488" s="9">
        <f t="shared" si="59"/>
        <v>4.1573430082739877</v>
      </c>
      <c r="H488" s="8">
        <f t="shared" si="62"/>
        <v>-29.510836611561412</v>
      </c>
      <c r="I488" s="9">
        <f t="shared" si="63"/>
        <v>-25.353493603287426</v>
      </c>
    </row>
    <row r="489" spans="1:9" x14ac:dyDescent="0.35">
      <c r="A489" s="8"/>
      <c r="B489" s="8">
        <f t="shared" si="60"/>
        <v>65749.569616917099</v>
      </c>
      <c r="C489" s="8">
        <f t="shared" si="61"/>
        <v>413116.72977039486</v>
      </c>
      <c r="D489" s="8">
        <f t="shared" si="56"/>
        <v>29.82720250135386</v>
      </c>
      <c r="E489" s="8">
        <f t="shared" si="57"/>
        <v>2.5163550808281746E-4</v>
      </c>
      <c r="F489" s="8">
        <f t="shared" si="58"/>
        <v>2.516427253094754E-6</v>
      </c>
      <c r="G489" s="9">
        <f t="shared" si="59"/>
        <v>4.3549990119241571</v>
      </c>
      <c r="H489" s="8">
        <f t="shared" si="62"/>
        <v>-29.826953382273029</v>
      </c>
      <c r="I489" s="9">
        <f t="shared" si="63"/>
        <v>-25.471954370348872</v>
      </c>
    </row>
    <row r="490" spans="1:9" x14ac:dyDescent="0.35">
      <c r="A490" s="8"/>
      <c r="B490" s="8">
        <f t="shared" si="60"/>
        <v>68197.274784438603</v>
      </c>
      <c r="C490" s="8">
        <f t="shared" si="61"/>
        <v>428496.1149152735</v>
      </c>
      <c r="D490" s="8">
        <f t="shared" si="56"/>
        <v>30.144366025239073</v>
      </c>
      <c r="E490" s="8">
        <f t="shared" si="57"/>
        <v>2.338969718199649E-4</v>
      </c>
      <c r="F490" s="8">
        <f t="shared" si="58"/>
        <v>2.3390320736522236E-6</v>
      </c>
      <c r="G490" s="9">
        <f t="shared" si="59"/>
        <v>4.5586871632446604</v>
      </c>
      <c r="H490" s="8">
        <f t="shared" si="62"/>
        <v>-30.144134467299324</v>
      </c>
      <c r="I490" s="9">
        <f t="shared" si="63"/>
        <v>-25.585447304054664</v>
      </c>
    </row>
    <row r="491" spans="1:9" x14ac:dyDescent="0.35">
      <c r="A491" s="8"/>
      <c r="B491" s="8">
        <f t="shared" si="60"/>
        <v>70744.621691428052</v>
      </c>
      <c r="C491" s="8">
        <f t="shared" si="61"/>
        <v>444501.567573559</v>
      </c>
      <c r="D491" s="8">
        <f t="shared" si="56"/>
        <v>30.462597094421689</v>
      </c>
      <c r="E491" s="8">
        <f t="shared" si="57"/>
        <v>2.1735648873135894E-4</v>
      </c>
      <c r="F491" s="8">
        <f t="shared" si="58"/>
        <v>2.1736187355804273E-6</v>
      </c>
      <c r="G491" s="9">
        <f t="shared" si="59"/>
        <v>4.768351938976231</v>
      </c>
      <c r="H491" s="8">
        <f t="shared" si="62"/>
        <v>-30.462381911551692</v>
      </c>
      <c r="I491" s="9">
        <f t="shared" si="63"/>
        <v>-25.694029972575461</v>
      </c>
    </row>
    <row r="492" spans="1:9" x14ac:dyDescent="0.35">
      <c r="A492" s="8"/>
      <c r="B492" s="8">
        <f t="shared" si="60"/>
        <v>73395.9863952983</v>
      </c>
      <c r="C492" s="8">
        <f t="shared" si="61"/>
        <v>461160.58332489111</v>
      </c>
      <c r="D492" s="8">
        <f t="shared" si="56"/>
        <v>30.781897772988586</v>
      </c>
      <c r="E492" s="8">
        <f t="shared" si="57"/>
        <v>2.0193686734144026E-4</v>
      </c>
      <c r="F492" s="8">
        <f t="shared" si="58"/>
        <v>2.0194151527857624E-6</v>
      </c>
      <c r="G492" s="9">
        <f t="shared" si="59"/>
        <v>4.9839255754475884</v>
      </c>
      <c r="H492" s="8">
        <f t="shared" si="62"/>
        <v>-30.781697855536397</v>
      </c>
      <c r="I492" s="9">
        <f t="shared" si="63"/>
        <v>-25.797772280088807</v>
      </c>
    </row>
    <row r="493" spans="1:9" x14ac:dyDescent="0.35">
      <c r="A493" s="8"/>
      <c r="B493" s="8">
        <f t="shared" si="60"/>
        <v>76155.950350975691</v>
      </c>
      <c r="C493" s="8">
        <f t="shared" si="61"/>
        <v>478501.94829954853</v>
      </c>
      <c r="D493" s="8">
        <f t="shared" si="56"/>
        <v>31.102270220547055</v>
      </c>
      <c r="E493" s="8">
        <f t="shared" si="57"/>
        <v>1.8756563521037244E-4</v>
      </c>
      <c r="F493" s="8">
        <f t="shared" si="58"/>
        <v>1.8756964514620912E-6</v>
      </c>
      <c r="G493" s="9">
        <f t="shared" si="59"/>
        <v>5.2053288252470784</v>
      </c>
      <c r="H493" s="8">
        <f t="shared" si="62"/>
        <v>-31.102084530608295</v>
      </c>
      <c r="I493" s="9">
        <f t="shared" si="63"/>
        <v>-25.896755705361215</v>
      </c>
    </row>
    <row r="494" spans="1:9" x14ac:dyDescent="0.35">
      <c r="A494" s="8"/>
      <c r="B494" s="8">
        <f t="shared" si="60"/>
        <v>79029.310641786666</v>
      </c>
      <c r="C494" s="8">
        <f t="shared" si="61"/>
        <v>496555.80346100527</v>
      </c>
      <c r="D494" s="8">
        <f t="shared" si="56"/>
        <v>31.42371668745929</v>
      </c>
      <c r="E494" s="8">
        <f t="shared" si="57"/>
        <v>1.7417476709814916E-4</v>
      </c>
      <c r="F494" s="8">
        <f t="shared" si="58"/>
        <v>1.7417822487862439E-6</v>
      </c>
      <c r="G494" s="9">
        <f t="shared" si="59"/>
        <v>5.432471802800042</v>
      </c>
      <c r="H494" s="8">
        <f t="shared" si="62"/>
        <v>-31.423544254474439</v>
      </c>
      <c r="I494" s="9">
        <f t="shared" si="63"/>
        <v>-25.991072451674398</v>
      </c>
    </row>
    <row r="495" spans="1:9" x14ac:dyDescent="0.35">
      <c r="A495" s="8"/>
      <c r="B495" s="8">
        <f t="shared" si="60"/>
        <v>82021.090748160947</v>
      </c>
      <c r="C495" s="8">
        <f t="shared" si="61"/>
        <v>515353.71226768836</v>
      </c>
      <c r="D495" s="8">
        <f t="shared" si="56"/>
        <v>31.746239510329421</v>
      </c>
      <c r="E495" s="8">
        <f t="shared" si="57"/>
        <v>1.6170042774990481E-4</v>
      </c>
      <c r="F495" s="8">
        <f t="shared" si="58"/>
        <v>1.6170340801165874E-6</v>
      </c>
      <c r="G495" s="9">
        <f t="shared" si="59"/>
        <v>5.6652549025933574</v>
      </c>
      <c r="H495" s="8">
        <f t="shared" si="62"/>
        <v>-31.746079426935751</v>
      </c>
      <c r="I495" s="9">
        <f t="shared" si="63"/>
        <v>-26.080824524342393</v>
      </c>
    </row>
    <row r="496" spans="1:9" x14ac:dyDescent="0.35">
      <c r="A496" s="8"/>
      <c r="B496" s="8">
        <f t="shared" si="60"/>
        <v>85136.551883858454</v>
      </c>
      <c r="C496" s="8">
        <f t="shared" si="61"/>
        <v>534928.73190059199</v>
      </c>
      <c r="D496" s="8">
        <f t="shared" si="56"/>
        <v>32.069841107731548</v>
      </c>
      <c r="E496" s="8">
        <f t="shared" si="57"/>
        <v>1.5008272857643755E-4</v>
      </c>
      <c r="F496" s="8">
        <f t="shared" si="58"/>
        <v>1.5008529592658161E-6</v>
      </c>
      <c r="G496" s="9">
        <f t="shared" si="59"/>
        <v>5.9035697731231132</v>
      </c>
      <c r="H496" s="8">
        <f t="shared" si="62"/>
        <v>-32.069692525855935</v>
      </c>
      <c r="I496" s="9">
        <f t="shared" si="63"/>
        <v>-26.166122752732822</v>
      </c>
    </row>
    <row r="497" spans="1:9" x14ac:dyDescent="0.35">
      <c r="A497" s="8"/>
      <c r="B497" s="8">
        <f t="shared" si="60"/>
        <v>88381.204931137443</v>
      </c>
      <c r="C497" s="8">
        <f t="shared" si="61"/>
        <v>555315.48825415072</v>
      </c>
      <c r="D497" s="8">
        <f t="shared" si="56"/>
        <v>32.394523976167015</v>
      </c>
      <c r="E497" s="8">
        <f t="shared" si="57"/>
        <v>1.3926549752663362E-4</v>
      </c>
      <c r="F497" s="8">
        <f t="shared" si="58"/>
        <v>1.3926770814915887E-6</v>
      </c>
      <c r="G497" s="9">
        <f t="shared" si="59"/>
        <v>6.1473003294750894</v>
      </c>
      <c r="H497" s="8">
        <f t="shared" si="62"/>
        <v>-32.394386103346577</v>
      </c>
      <c r="I497" s="9">
        <f t="shared" si="63"/>
        <v>-26.247085773871486</v>
      </c>
    </row>
    <row r="498" spans="1:9" x14ac:dyDescent="0.35">
      <c r="A498" s="8"/>
      <c r="B498" s="8">
        <f t="shared" si="60"/>
        <v>91760.823008112799</v>
      </c>
      <c r="C498" s="8">
        <f t="shared" si="61"/>
        <v>576550.25489928084</v>
      </c>
      <c r="D498" s="8">
        <f t="shared" si="56"/>
        <v>32.720290686240716</v>
      </c>
      <c r="E498" s="8">
        <f t="shared" si="57"/>
        <v>1.291960615049668E-4</v>
      </c>
      <c r="F498" s="8">
        <f t="shared" si="58"/>
        <v>1.2919796402755099E-6</v>
      </c>
      <c r="G498" s="9">
        <f t="shared" si="59"/>
        <v>6.3963237877525678</v>
      </c>
      <c r="H498" s="8">
        <f t="shared" si="62"/>
        <v>-32.720162782158852</v>
      </c>
      <c r="I498" s="9">
        <f t="shared" si="63"/>
        <v>-26.323838994406284</v>
      </c>
    </row>
    <row r="499" spans="1:9" x14ac:dyDescent="0.35">
      <c r="A499" s="8"/>
      <c r="B499" s="8">
        <f t="shared" si="60"/>
        <v>95281.45470346963</v>
      </c>
      <c r="C499" s="8">
        <f t="shared" si="61"/>
        <v>598671.03623953764</v>
      </c>
      <c r="D499" s="8">
        <f t="shared" si="56"/>
        <v>33.047143879044995</v>
      </c>
      <c r="E499" s="8">
        <f t="shared" si="57"/>
        <v>1.1982504069845215E-4</v>
      </c>
      <c r="F499" s="8">
        <f t="shared" si="58"/>
        <v>1.1982667723556363E-6</v>
      </c>
      <c r="G499" s="9">
        <f t="shared" si="59"/>
        <v>6.6505117052907137</v>
      </c>
      <c r="H499" s="8">
        <f t="shared" si="62"/>
        <v>-33.047025252271069</v>
      </c>
      <c r="I499" s="9">
        <f t="shared" si="63"/>
        <v>-26.396513546980355</v>
      </c>
    </row>
    <row r="500" spans="1:9" x14ac:dyDescent="0.35">
      <c r="A500" s="8"/>
      <c r="B500" s="8">
        <f t="shared" si="60"/>
        <v>98949.438015762455</v>
      </c>
      <c r="C500" s="8">
        <f t="shared" si="61"/>
        <v>621717.65509431588</v>
      </c>
      <c r="D500" s="8">
        <f t="shared" si="56"/>
        <v>33.375086262741988</v>
      </c>
      <c r="E500" s="8">
        <f t="shared" si="57"/>
        <v>1.111061542156853E-4</v>
      </c>
      <c r="F500" s="8">
        <f t="shared" si="58"/>
        <v>1.1110756126905378E-6</v>
      </c>
      <c r="G500" s="9">
        <f t="shared" si="59"/>
        <v>6.9097310116846389</v>
      </c>
      <c r="H500" s="8">
        <f t="shared" si="62"/>
        <v>-33.374976267663385</v>
      </c>
      <c r="I500" s="9">
        <f t="shared" si="63"/>
        <v>-26.465245255978747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network calculation</vt:lpstr>
      <vt:lpstr>RIAA Reference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Murdey</dc:creator>
  <cp:lastModifiedBy>Richard Murdey</cp:lastModifiedBy>
  <dcterms:created xsi:type="dcterms:W3CDTF">2013-03-05T03:23:06Z</dcterms:created>
  <dcterms:modified xsi:type="dcterms:W3CDTF">2016-02-17T00:44:38Z</dcterms:modified>
</cp:coreProperties>
</file>